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05" yWindow="2760" windowWidth="14805" windowHeight="7935"/>
  </bookViews>
  <sheets>
    <sheet name="介護サービス利用料金表 (自立支援)" sheetId="10" r:id="rId1"/>
    <sheet name="介護サービス利用料金表（移動支援）" sheetId="11" r:id="rId2"/>
    <sheet name="費用の計算式ありVer" sheetId="8" r:id="rId3"/>
    <sheet name="old_1" sheetId="5" r:id="rId4"/>
    <sheet name="old_2" sheetId="7" r:id="rId5"/>
  </sheets>
  <definedNames>
    <definedName name="_xlnm.Print_Area" localSheetId="0">'介護サービス利用料金表 (自立支援)'!$A$1:$J$53</definedName>
    <definedName name="_xlnm.Print_Area" localSheetId="1">'介護サービス利用料金表（移動支援）'!$A$1:$J$28</definedName>
    <definedName name="_xlnm.Print_Area" localSheetId="2">費用の計算式ありVer!$A$1:$J$126</definedName>
  </definedNames>
  <calcPr calcId="125725"/>
</workbook>
</file>

<file path=xl/calcChain.xml><?xml version="1.0" encoding="utf-8"?>
<calcChain xmlns="http://schemas.openxmlformats.org/spreadsheetml/2006/main">
  <c r="H19" i="8"/>
  <c r="I19"/>
  <c r="I112"/>
  <c r="I111"/>
  <c r="I110"/>
  <c r="I109"/>
  <c r="I108"/>
  <c r="I107"/>
  <c r="I106"/>
  <c r="I105"/>
  <c r="I104"/>
  <c r="I103"/>
  <c r="I102"/>
  <c r="I101"/>
  <c r="I100"/>
  <c r="I99"/>
  <c r="I98"/>
  <c r="I97"/>
  <c r="I92"/>
  <c r="I91"/>
  <c r="I90"/>
  <c r="I89"/>
  <c r="I88"/>
  <c r="I87"/>
  <c r="I86"/>
  <c r="I85"/>
  <c r="I84"/>
  <c r="I83"/>
  <c r="I82"/>
  <c r="I81"/>
  <c r="I80"/>
  <c r="I79"/>
  <c r="I78"/>
  <c r="I77"/>
  <c r="H72"/>
  <c r="I72" s="1"/>
  <c r="H71"/>
  <c r="I71" s="1"/>
  <c r="H70"/>
  <c r="I70" s="1"/>
  <c r="H65"/>
  <c r="I65" s="1"/>
  <c r="H64"/>
  <c r="I64" s="1"/>
  <c r="H63"/>
  <c r="I63" s="1"/>
  <c r="H62"/>
  <c r="I62" s="1"/>
  <c r="H61"/>
  <c r="I61" s="1"/>
  <c r="H60"/>
  <c r="I60" s="1"/>
  <c r="H51"/>
  <c r="I51" s="1"/>
  <c r="H50"/>
  <c r="I50" s="1"/>
  <c r="H49"/>
  <c r="I49" s="1"/>
  <c r="H48"/>
  <c r="I48" s="1"/>
  <c r="H47"/>
  <c r="I47" s="1"/>
  <c r="H46"/>
  <c r="I46" s="1"/>
  <c r="H45"/>
  <c r="I45" s="1"/>
  <c r="H40"/>
  <c r="H39"/>
  <c r="H38"/>
  <c r="I40"/>
  <c r="I39"/>
  <c r="I38"/>
  <c r="H33"/>
  <c r="I33" s="1"/>
  <c r="H32"/>
  <c r="I32" s="1"/>
  <c r="H31"/>
  <c r="I31" s="1"/>
  <c r="H30"/>
  <c r="I30" s="1"/>
  <c r="H29"/>
  <c r="I29" s="1"/>
  <c r="H28"/>
  <c r="I28" s="1"/>
  <c r="H23"/>
  <c r="H22"/>
  <c r="H21"/>
  <c r="H20"/>
  <c r="I23"/>
  <c r="I22"/>
  <c r="I21"/>
  <c r="I20"/>
  <c r="H14"/>
  <c r="I14" s="1"/>
  <c r="H13"/>
  <c r="I13" s="1"/>
  <c r="H12"/>
  <c r="I12" s="1"/>
  <c r="H11"/>
  <c r="I11" s="1"/>
  <c r="H10"/>
  <c r="I10" s="1"/>
  <c r="H9"/>
  <c r="I9" s="1"/>
  <c r="H116"/>
  <c r="I116"/>
  <c r="H122" l="1"/>
  <c r="I122" s="1"/>
  <c r="H119"/>
  <c r="I119" s="1"/>
  <c r="G6" i="7" l="1"/>
  <c r="G74"/>
  <c r="G78"/>
  <c r="H78"/>
  <c r="H74"/>
  <c r="G70"/>
  <c r="H70" s="1"/>
  <c r="G69"/>
  <c r="H69" s="1"/>
  <c r="G68"/>
  <c r="H68" s="1"/>
  <c r="G67"/>
  <c r="H67" s="1"/>
  <c r="G63"/>
  <c r="H63" s="1"/>
  <c r="G62"/>
  <c r="H62" s="1"/>
  <c r="G61"/>
  <c r="H61" s="1"/>
  <c r="G60"/>
  <c r="H60" s="1"/>
  <c r="G59"/>
  <c r="H59" s="1"/>
  <c r="G58"/>
  <c r="H58" s="1"/>
  <c r="G57"/>
  <c r="H57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38"/>
  <c r="H38" s="1"/>
  <c r="G37"/>
  <c r="H37" s="1"/>
  <c r="G36"/>
  <c r="H36" s="1"/>
  <c r="G35"/>
  <c r="H35" s="1"/>
  <c r="G31"/>
  <c r="H31" s="1"/>
  <c r="G30"/>
  <c r="H30" s="1"/>
  <c r="G29"/>
  <c r="H29" s="1"/>
  <c r="G28"/>
  <c r="H28" s="1"/>
  <c r="G27"/>
  <c r="H27" s="1"/>
  <c r="G26"/>
  <c r="H26" s="1"/>
  <c r="G25"/>
  <c r="H25" s="1"/>
  <c r="G21"/>
  <c r="H21" s="1"/>
  <c r="G20"/>
  <c r="H20" s="1"/>
  <c r="G19"/>
  <c r="H19" s="1"/>
  <c r="G18"/>
  <c r="H18" s="1"/>
  <c r="G17"/>
  <c r="H17" s="1"/>
  <c r="G16"/>
  <c r="H16" s="1"/>
  <c r="G12"/>
  <c r="H12" s="1"/>
  <c r="G11"/>
  <c r="H11" s="1"/>
  <c r="G10"/>
  <c r="H10" s="1"/>
  <c r="G9"/>
  <c r="H9" s="1"/>
  <c r="G8"/>
  <c r="H8" s="1"/>
  <c r="G7"/>
  <c r="H7" s="1"/>
  <c r="H6"/>
  <c r="H78" i="5" l="1"/>
  <c r="H74"/>
  <c r="I78"/>
  <c r="I74"/>
  <c r="H6"/>
  <c r="H53" l="1"/>
  <c r="H52"/>
  <c r="H51"/>
  <c r="H50"/>
  <c r="H49"/>
  <c r="H48"/>
  <c r="H47"/>
  <c r="H46"/>
  <c r="H45"/>
  <c r="H44"/>
  <c r="H43"/>
  <c r="H42"/>
  <c r="H38"/>
  <c r="H37"/>
  <c r="H36"/>
  <c r="H35"/>
  <c r="H31"/>
  <c r="H30"/>
  <c r="H29"/>
  <c r="H28"/>
  <c r="H27"/>
  <c r="H26"/>
  <c r="H25"/>
  <c r="H70"/>
  <c r="I70" s="1"/>
  <c r="H69"/>
  <c r="I69" s="1"/>
  <c r="H68"/>
  <c r="I68" s="1"/>
  <c r="H67"/>
  <c r="I67" s="1"/>
  <c r="H63"/>
  <c r="I63" s="1"/>
  <c r="H62"/>
  <c r="I62" s="1"/>
  <c r="H61"/>
  <c r="I61" s="1"/>
  <c r="H60"/>
  <c r="I60" s="1"/>
  <c r="H59"/>
  <c r="I59" s="1"/>
  <c r="H58"/>
  <c r="I58" s="1"/>
  <c r="H57"/>
  <c r="I57" s="1"/>
  <c r="I42"/>
  <c r="I53"/>
  <c r="I52"/>
  <c r="I51"/>
  <c r="I50"/>
  <c r="I49"/>
  <c r="I48"/>
  <c r="I47"/>
  <c r="I46"/>
  <c r="I45"/>
  <c r="I44"/>
  <c r="I43"/>
  <c r="I38"/>
  <c r="I37"/>
  <c r="I36"/>
  <c r="I35"/>
  <c r="I31"/>
  <c r="I30"/>
  <c r="I29"/>
  <c r="I28"/>
  <c r="I27"/>
  <c r="I26"/>
  <c r="I25"/>
  <c r="H21"/>
  <c r="I21" s="1"/>
  <c r="H20"/>
  <c r="I20" s="1"/>
  <c r="H19"/>
  <c r="I19" s="1"/>
  <c r="H18"/>
  <c r="I18" s="1"/>
  <c r="H17"/>
  <c r="I17" s="1"/>
  <c r="H16"/>
  <c r="I16" s="1"/>
  <c r="H12"/>
  <c r="I12" s="1"/>
  <c r="H11"/>
  <c r="I11" s="1"/>
  <c r="H10"/>
  <c r="I10" s="1"/>
  <c r="H9"/>
  <c r="I9" s="1"/>
  <c r="H8"/>
  <c r="I8" s="1"/>
  <c r="H7"/>
  <c r="I7" s="1"/>
  <c r="I6"/>
</calcChain>
</file>

<file path=xl/sharedStrings.xml><?xml version="1.0" encoding="utf-8"?>
<sst xmlns="http://schemas.openxmlformats.org/spreadsheetml/2006/main" count="732" uniqueCount="121">
  <si>
    <t>３０分未満</t>
    <rPh sb="2" eb="3">
      <t>フン</t>
    </rPh>
    <rPh sb="3" eb="5">
      <t>ミマン</t>
    </rPh>
    <phoneticPr fontId="4"/>
  </si>
  <si>
    <t>１時間未満</t>
    <rPh sb="1" eb="3">
      <t>ジカン</t>
    </rPh>
    <rPh sb="3" eb="5">
      <t>ミマン</t>
    </rPh>
    <phoneticPr fontId="4"/>
  </si>
  <si>
    <t>基本報酬単位</t>
    <rPh sb="0" eb="2">
      <t>キホン</t>
    </rPh>
    <rPh sb="2" eb="4">
      <t>ホウシュウ</t>
    </rPh>
    <rPh sb="4" eb="6">
      <t>タンイ</t>
    </rPh>
    <phoneticPr fontId="1"/>
  </si>
  <si>
    <t>地域単価</t>
    <rPh sb="0" eb="2">
      <t>チイキ</t>
    </rPh>
    <rPh sb="2" eb="4">
      <t>タンカ</t>
    </rPh>
    <phoneticPr fontId="1"/>
  </si>
  <si>
    <t>特定事業所加算（Ⅱ）</t>
    <rPh sb="0" eb="2">
      <t>トクテイ</t>
    </rPh>
    <rPh sb="2" eb="5">
      <t>ジギョウショ</t>
    </rPh>
    <rPh sb="5" eb="7">
      <t>カサン</t>
    </rPh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</si>
  <si>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</si>
  <si>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</si>
  <si>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</si>
  <si>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</si>
  <si>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</si>
  <si>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身体介護</t>
    <rPh sb="0" eb="2">
      <t>シンタイ</t>
    </rPh>
    <rPh sb="2" eb="4">
      <t>カイゴ</t>
    </rPh>
    <phoneticPr fontId="1"/>
  </si>
  <si>
    <t>家事援助</t>
    <rPh sb="0" eb="2">
      <t>カジ</t>
    </rPh>
    <rPh sb="2" eb="4">
      <t>エンジョ</t>
    </rPh>
    <phoneticPr fontId="1"/>
  </si>
  <si>
    <t>利用者負担金の計算　単位：円</t>
    <rPh sb="0" eb="3">
      <t>リヨウシャ</t>
    </rPh>
    <rPh sb="3" eb="6">
      <t>フタンキン</t>
    </rPh>
    <rPh sb="7" eb="9">
      <t>ケイサン</t>
    </rPh>
    <phoneticPr fontId="1"/>
  </si>
  <si>
    <t>３０分以上４５分未満</t>
    <rPh sb="2" eb="3">
      <t>フン</t>
    </rPh>
    <rPh sb="3" eb="5">
      <t>イジョウ</t>
    </rPh>
    <rPh sb="7" eb="8">
      <t>フン</t>
    </rPh>
    <rPh sb="8" eb="10">
      <t>ミマン</t>
    </rPh>
    <phoneticPr fontId="4"/>
  </si>
  <si>
    <t>４５分以上１時間未満</t>
    <rPh sb="2" eb="3">
      <t>フン</t>
    </rPh>
    <rPh sb="3" eb="5">
      <t>イジョウ</t>
    </rPh>
    <rPh sb="6" eb="8">
      <t>ジカン</t>
    </rPh>
    <rPh sb="8" eb="10">
      <t>ミマン</t>
    </rPh>
    <phoneticPr fontId="4"/>
  </si>
  <si>
    <t>１時間以上１時間１５分未満</t>
    <rPh sb="1" eb="3">
      <t>ジカン</t>
    </rPh>
    <rPh sb="3" eb="5">
      <t>イジョウ</t>
    </rPh>
    <rPh sb="6" eb="8">
      <t>ジカン</t>
    </rPh>
    <rPh sb="10" eb="11">
      <t>フン</t>
    </rPh>
    <rPh sb="11" eb="13">
      <t>ミマン</t>
    </rPh>
    <phoneticPr fontId="4"/>
  </si>
  <si>
    <t>１時間１５分以上１時間３０分未満</t>
    <rPh sb="1" eb="3">
      <t>ジカン</t>
    </rPh>
    <rPh sb="5" eb="6">
      <t>フン</t>
    </rPh>
    <rPh sb="6" eb="8">
      <t>イジョウ</t>
    </rPh>
    <rPh sb="9" eb="11">
      <t>ジカン</t>
    </rPh>
    <rPh sb="13" eb="14">
      <t>フン</t>
    </rPh>
    <rPh sb="14" eb="16">
      <t>ミマン</t>
    </rPh>
    <phoneticPr fontId="4"/>
  </si>
  <si>
    <t>E</t>
    <phoneticPr fontId="1"/>
  </si>
  <si>
    <t>F</t>
    <phoneticPr fontId="1"/>
  </si>
  <si>
    <t>３０分以上１時間未満</t>
    <rPh sb="2" eb="3">
      <t>フン</t>
    </rPh>
    <rPh sb="3" eb="5">
      <t>イジョウ</t>
    </rPh>
    <rPh sb="6" eb="8">
      <t>ジカン</t>
    </rPh>
    <rPh sb="8" eb="10">
      <t>ミマン</t>
    </rPh>
    <phoneticPr fontId="4"/>
  </si>
  <si>
    <t>１時間以上１時間３０分未満</t>
    <rPh sb="1" eb="3">
      <t>ジカン</t>
    </rPh>
    <rPh sb="3" eb="5">
      <t>イジョウ</t>
    </rPh>
    <rPh sb="6" eb="8">
      <t>ジカン</t>
    </rPh>
    <rPh sb="10" eb="11">
      <t>フン</t>
    </rPh>
    <rPh sb="11" eb="13">
      <t>ミマン</t>
    </rPh>
    <phoneticPr fontId="4"/>
  </si>
  <si>
    <t>１時間３０分以上２時間未満</t>
    <rPh sb="1" eb="3">
      <t>ジカン</t>
    </rPh>
    <rPh sb="5" eb="6">
      <t>フン</t>
    </rPh>
    <rPh sb="6" eb="8">
      <t>イジョウ</t>
    </rPh>
    <rPh sb="9" eb="11">
      <t>ジカン</t>
    </rPh>
    <rPh sb="11" eb="13">
      <t>ミマン</t>
    </rPh>
    <phoneticPr fontId="4"/>
  </si>
  <si>
    <t>２時間以上２時間３０分未満</t>
    <rPh sb="1" eb="3">
      <t>ジカン</t>
    </rPh>
    <rPh sb="3" eb="5">
      <t>イジョウ</t>
    </rPh>
    <rPh sb="6" eb="8">
      <t>ジカン</t>
    </rPh>
    <rPh sb="10" eb="11">
      <t>フン</t>
    </rPh>
    <rPh sb="11" eb="13">
      <t>ミマン</t>
    </rPh>
    <phoneticPr fontId="4"/>
  </si>
  <si>
    <t>２時間３０分以上３時間未満</t>
    <rPh sb="1" eb="3">
      <t>ジカン</t>
    </rPh>
    <rPh sb="5" eb="6">
      <t>フン</t>
    </rPh>
    <rPh sb="6" eb="8">
      <t>イジョウ</t>
    </rPh>
    <rPh sb="9" eb="11">
      <t>ジカン</t>
    </rPh>
    <rPh sb="11" eb="13">
      <t>ミマン</t>
    </rPh>
    <phoneticPr fontId="4"/>
  </si>
  <si>
    <t>通院介助（身体介護伴う）</t>
    <rPh sb="0" eb="2">
      <t>ツウイン</t>
    </rPh>
    <rPh sb="2" eb="4">
      <t>カイジョ</t>
    </rPh>
    <rPh sb="5" eb="9">
      <t>シンタイカイゴ</t>
    </rPh>
    <rPh sb="9" eb="10">
      <t>トモナ</t>
    </rPh>
    <phoneticPr fontId="1"/>
  </si>
  <si>
    <t>通院介助（身体介護伴わない）</t>
    <rPh sb="0" eb="2">
      <t>ツウイン</t>
    </rPh>
    <rPh sb="2" eb="4">
      <t>カイジョ</t>
    </rPh>
    <rPh sb="5" eb="9">
      <t>シンタイカイゴ</t>
    </rPh>
    <rPh sb="9" eb="10">
      <t>トモナ</t>
    </rPh>
    <phoneticPr fontId="1"/>
  </si>
  <si>
    <t>１時間３０分以上（３０８単位に１５分を増すごとに＋３５単位）</t>
    <rPh sb="1" eb="3">
      <t>ジカン</t>
    </rPh>
    <rPh sb="5" eb="6">
      <t>フン</t>
    </rPh>
    <rPh sb="6" eb="8">
      <t>イジョウ</t>
    </rPh>
    <rPh sb="12" eb="14">
      <t>タンイ</t>
    </rPh>
    <rPh sb="17" eb="18">
      <t>フン</t>
    </rPh>
    <rPh sb="19" eb="20">
      <t>マ</t>
    </rPh>
    <rPh sb="27" eb="29">
      <t>タンイ</t>
    </rPh>
    <phoneticPr fontId="4"/>
  </si>
  <si>
    <t>１時間３０分以上（３４３単位に３０分を増すごとに＋７０単位）</t>
    <rPh sb="1" eb="3">
      <t>ジカン</t>
    </rPh>
    <rPh sb="5" eb="6">
      <t>フン</t>
    </rPh>
    <rPh sb="6" eb="8">
      <t>イジョウ</t>
    </rPh>
    <rPh sb="12" eb="14">
      <t>タンイ</t>
    </rPh>
    <rPh sb="17" eb="18">
      <t>フン</t>
    </rPh>
    <rPh sb="19" eb="20">
      <t>マ</t>
    </rPh>
    <rPh sb="27" eb="29">
      <t>タンイ</t>
    </rPh>
    <phoneticPr fontId="4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</si>
  <si>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</si>
  <si>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３時間以上３時間３０分未満</t>
    <rPh sb="1" eb="3">
      <t>ジカン</t>
    </rPh>
    <rPh sb="3" eb="5">
      <t>イジョウ</t>
    </rPh>
    <rPh sb="6" eb="8">
      <t>ジカン</t>
    </rPh>
    <rPh sb="10" eb="11">
      <t>フン</t>
    </rPh>
    <rPh sb="11" eb="13">
      <t>ミマン</t>
    </rPh>
    <phoneticPr fontId="4"/>
  </si>
  <si>
    <t>３時間３０分以上４時間未満</t>
    <rPh sb="1" eb="3">
      <t>ジカン</t>
    </rPh>
    <rPh sb="5" eb="6">
      <t>フン</t>
    </rPh>
    <rPh sb="6" eb="8">
      <t>イジョウ</t>
    </rPh>
    <rPh sb="9" eb="11">
      <t>ジカン</t>
    </rPh>
    <rPh sb="11" eb="13">
      <t>ミマン</t>
    </rPh>
    <phoneticPr fontId="4"/>
  </si>
  <si>
    <t>４時間以上８時間未満（８０８単位に３０分を増すごとに＋８５単位）</t>
    <rPh sb="1" eb="3">
      <t>ジカン</t>
    </rPh>
    <rPh sb="3" eb="5">
      <t>イジョウ</t>
    </rPh>
    <rPh sb="6" eb="8">
      <t>ジカン</t>
    </rPh>
    <rPh sb="8" eb="10">
      <t>ミマン</t>
    </rPh>
    <rPh sb="14" eb="16">
      <t>タンイ</t>
    </rPh>
    <rPh sb="19" eb="20">
      <t>フン</t>
    </rPh>
    <rPh sb="21" eb="22">
      <t>マ</t>
    </rPh>
    <rPh sb="29" eb="31">
      <t>タンイ</t>
    </rPh>
    <phoneticPr fontId="4"/>
  </si>
  <si>
    <t>８時間以上１２時間未満（１，４８８単位に３０分を増すごとに＋８５単位）</t>
    <rPh sb="1" eb="3">
      <t>ジカン</t>
    </rPh>
    <rPh sb="3" eb="5">
      <t>イジョウ</t>
    </rPh>
    <rPh sb="7" eb="9">
      <t>ジカン</t>
    </rPh>
    <rPh sb="9" eb="11">
      <t>ミマン</t>
    </rPh>
    <rPh sb="17" eb="19">
      <t>タンイ</t>
    </rPh>
    <rPh sb="22" eb="23">
      <t>フン</t>
    </rPh>
    <rPh sb="24" eb="25">
      <t>マ</t>
    </rPh>
    <rPh sb="32" eb="34">
      <t>タンイ</t>
    </rPh>
    <phoneticPr fontId="4"/>
  </si>
  <si>
    <t>１２時間以上１６時間未満（２，１６３単位に３０分を増すごとに＋８０単位）</t>
    <rPh sb="2" eb="4">
      <t>ジカン</t>
    </rPh>
    <rPh sb="4" eb="6">
      <t>イジョウ</t>
    </rPh>
    <rPh sb="8" eb="10">
      <t>ジカン</t>
    </rPh>
    <rPh sb="10" eb="12">
      <t>ミマン</t>
    </rPh>
    <rPh sb="18" eb="20">
      <t>タンイ</t>
    </rPh>
    <rPh sb="23" eb="24">
      <t>フン</t>
    </rPh>
    <rPh sb="25" eb="26">
      <t>マ</t>
    </rPh>
    <rPh sb="33" eb="35">
      <t>タンイ</t>
    </rPh>
    <phoneticPr fontId="4"/>
  </si>
  <si>
    <t>１６時間以上２０時間未満（２，８０９単位に３０分を増すごとに＋８６単位）</t>
    <rPh sb="2" eb="4">
      <t>ジカン</t>
    </rPh>
    <rPh sb="4" eb="6">
      <t>イジョウ</t>
    </rPh>
    <rPh sb="8" eb="10">
      <t>ジカン</t>
    </rPh>
    <rPh sb="10" eb="12">
      <t>ミマン</t>
    </rPh>
    <rPh sb="18" eb="20">
      <t>タンイ</t>
    </rPh>
    <rPh sb="23" eb="24">
      <t>フン</t>
    </rPh>
    <rPh sb="25" eb="26">
      <t>マ</t>
    </rPh>
    <rPh sb="33" eb="35">
      <t>タンイ</t>
    </rPh>
    <phoneticPr fontId="4"/>
  </si>
  <si>
    <t>２０時間以上２４時間未満（３，４９１単位に３０分を増すごとに＋８０単位）</t>
    <rPh sb="2" eb="4">
      <t>ジカン</t>
    </rPh>
    <rPh sb="4" eb="6">
      <t>イジョウ</t>
    </rPh>
    <rPh sb="8" eb="10">
      <t>ジカン</t>
    </rPh>
    <rPh sb="10" eb="12">
      <t>ミマン</t>
    </rPh>
    <rPh sb="18" eb="20">
      <t>タンイ</t>
    </rPh>
    <rPh sb="23" eb="24">
      <t>フン</t>
    </rPh>
    <rPh sb="25" eb="26">
      <t>マ</t>
    </rPh>
    <rPh sb="33" eb="35">
      <t>タンイ</t>
    </rPh>
    <phoneticPr fontId="4"/>
  </si>
  <si>
    <t>３時間以上（９１６単位に３０分を増すごとに＋８３単位）</t>
    <rPh sb="1" eb="3">
      <t>ジカン</t>
    </rPh>
    <rPh sb="3" eb="5">
      <t>イジョウ</t>
    </rPh>
    <rPh sb="9" eb="11">
      <t>タンイ</t>
    </rPh>
    <rPh sb="14" eb="15">
      <t>フン</t>
    </rPh>
    <rPh sb="16" eb="17">
      <t>マ</t>
    </rPh>
    <rPh sb="24" eb="26">
      <t>タンイ</t>
    </rPh>
    <phoneticPr fontId="4"/>
  </si>
  <si>
    <t>３時間以上（９１６単位に３０分を増すごとに＋８３単位）</t>
    <rPh sb="1" eb="3">
      <t>ジカン</t>
    </rPh>
    <rPh sb="3" eb="5">
      <t>イジョウ</t>
    </rPh>
    <phoneticPr fontId="4"/>
  </si>
  <si>
    <t>同行援護（身体介護伴う）</t>
    <rPh sb="0" eb="2">
      <t>ドウコウ</t>
    </rPh>
    <rPh sb="2" eb="4">
      <t>エンゴ</t>
    </rPh>
    <rPh sb="5" eb="9">
      <t>シンタイカイゴ</t>
    </rPh>
    <rPh sb="9" eb="10">
      <t>トモナ</t>
    </rPh>
    <phoneticPr fontId="1"/>
  </si>
  <si>
    <t>同行援護（身体介護伴わない）</t>
    <rPh sb="0" eb="2">
      <t>ドウコウ</t>
    </rPh>
    <rPh sb="2" eb="4">
      <t>エンゴ</t>
    </rPh>
    <rPh sb="5" eb="9">
      <t>シンタイカイゴ</t>
    </rPh>
    <rPh sb="9" eb="10">
      <t>トモナ</t>
    </rPh>
    <phoneticPr fontId="1"/>
  </si>
  <si>
    <t>１時間３０分以上（３４６単位に３０分を増すごとに＋７０単位）</t>
    <rPh sb="1" eb="3">
      <t>ジカン</t>
    </rPh>
    <rPh sb="5" eb="6">
      <t>フン</t>
    </rPh>
    <rPh sb="6" eb="8">
      <t>イジョウ</t>
    </rPh>
    <rPh sb="12" eb="14">
      <t>タンイ</t>
    </rPh>
    <rPh sb="17" eb="18">
      <t>フン</t>
    </rPh>
    <rPh sb="19" eb="20">
      <t>マ</t>
    </rPh>
    <rPh sb="27" eb="29">
      <t>タンイ</t>
    </rPh>
    <phoneticPr fontId="4"/>
  </si>
  <si>
    <t>A*B*C*D
1円未満切り捨て</t>
    <rPh sb="9" eb="10">
      <t>エン</t>
    </rPh>
    <rPh sb="10" eb="12">
      <t>ミマン</t>
    </rPh>
    <rPh sb="12" eb="13">
      <t>キ</t>
    </rPh>
    <rPh sb="14" eb="15">
      <t>ス</t>
    </rPh>
    <phoneticPr fontId="1"/>
  </si>
  <si>
    <t>利用者負担金
E-（E*0.9（1円未満切り捨て））</t>
    <rPh sb="0" eb="3">
      <t>リヨウシャ</t>
    </rPh>
    <rPh sb="3" eb="6">
      <t>フタンキン</t>
    </rPh>
    <phoneticPr fontId="1"/>
  </si>
  <si>
    <t>E</t>
    <phoneticPr fontId="1"/>
  </si>
  <si>
    <t>初回加算</t>
    <rPh sb="0" eb="2">
      <t>ショカイ</t>
    </rPh>
    <rPh sb="2" eb="4">
      <t>カサン</t>
    </rPh>
    <phoneticPr fontId="1"/>
  </si>
  <si>
    <t>利用者負担上限額管理加算（月１回を限度）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rPh sb="13" eb="14">
      <t>ツキ</t>
    </rPh>
    <rPh sb="15" eb="16">
      <t>カイ</t>
    </rPh>
    <rPh sb="17" eb="19">
      <t>ゲンド</t>
    </rPh>
    <phoneticPr fontId="1"/>
  </si>
  <si>
    <t>A*B*D
1円未満切り捨て</t>
    <rPh sb="7" eb="8">
      <t>エン</t>
    </rPh>
    <rPh sb="8" eb="10">
      <t>ミマン</t>
    </rPh>
    <rPh sb="10" eb="11">
      <t>キ</t>
    </rPh>
    <rPh sb="12" eb="13">
      <t>ス</t>
    </rPh>
    <phoneticPr fontId="1"/>
  </si>
  <si>
    <t>１月につき２００単位を加算</t>
    <phoneticPr fontId="1"/>
  </si>
  <si>
    <t>１回につき１５０単位を加算</t>
    <phoneticPr fontId="1"/>
  </si>
  <si>
    <t>A*B*C
1円未満切り捨て</t>
    <rPh sb="7" eb="8">
      <t>エン</t>
    </rPh>
    <rPh sb="8" eb="10">
      <t>ミマン</t>
    </rPh>
    <rPh sb="10" eb="11">
      <t>キ</t>
    </rPh>
    <rPh sb="12" eb="13">
      <t>ス</t>
    </rPh>
    <phoneticPr fontId="1"/>
  </si>
  <si>
    <t>利用者負担金
D-（D*0.9（1円未満切り捨て））</t>
    <rPh sb="0" eb="3">
      <t>リヨウシャ</t>
    </rPh>
    <rPh sb="3" eb="6">
      <t>フタンキン</t>
    </rPh>
    <phoneticPr fontId="1"/>
  </si>
  <si>
    <t>１月につき ＋ 所定単位 × １２．３／１００</t>
    <rPh sb="1" eb="2">
      <t>ツキ</t>
    </rPh>
    <rPh sb="8" eb="10">
      <t>ショテイ</t>
    </rPh>
    <rPh sb="10" eb="12">
      <t>タンイ</t>
    </rPh>
    <phoneticPr fontId="1"/>
  </si>
  <si>
    <t>利用者負担金</t>
    <rPh sb="0" eb="3">
      <t>リヨウシャ</t>
    </rPh>
    <rPh sb="3" eb="6">
      <t>フタンキン</t>
    </rPh>
    <phoneticPr fontId="1"/>
  </si>
  <si>
    <t>以後、３０分を増すごとに８３加算</t>
    <rPh sb="0" eb="2">
      <t>イゴ</t>
    </rPh>
    <rPh sb="5" eb="6">
      <t>プン</t>
    </rPh>
    <rPh sb="7" eb="8">
      <t>マ</t>
    </rPh>
    <rPh sb="14" eb="16">
      <t>カサン</t>
    </rPh>
    <phoneticPr fontId="4"/>
  </si>
  <si>
    <t>以後、３０分を増すごとに７０加算</t>
    <rPh sb="0" eb="2">
      <t>イゴ</t>
    </rPh>
    <rPh sb="5" eb="6">
      <t>プン</t>
    </rPh>
    <rPh sb="7" eb="8">
      <t>マ</t>
    </rPh>
    <rPh sb="14" eb="16">
      <t>カサン</t>
    </rPh>
    <phoneticPr fontId="4"/>
  </si>
  <si>
    <t>以後、１５分を増すごとに３５加算</t>
    <rPh sb="0" eb="2">
      <t>イゴ</t>
    </rPh>
    <rPh sb="5" eb="6">
      <t>プン</t>
    </rPh>
    <rPh sb="7" eb="8">
      <t>マ</t>
    </rPh>
    <rPh sb="14" eb="16">
      <t>カサン</t>
    </rPh>
    <phoneticPr fontId="4"/>
  </si>
  <si>
    <t>葉山町社会福祉協議会　介護サービスセンター利用料金表</t>
    <rPh sb="0" eb="3">
      <t>ハヤママチ</t>
    </rPh>
    <rPh sb="3" eb="5">
      <t>シャカイ</t>
    </rPh>
    <rPh sb="5" eb="7">
      <t>フクシ</t>
    </rPh>
    <rPh sb="7" eb="10">
      <t>キョウギカイ</t>
    </rPh>
    <rPh sb="11" eb="13">
      <t>カイゴ</t>
    </rPh>
    <rPh sb="21" eb="23">
      <t>リヨウ</t>
    </rPh>
    <rPh sb="23" eb="25">
      <t>リョウキン</t>
    </rPh>
    <rPh sb="25" eb="26">
      <t>ヒョウ</t>
    </rPh>
    <phoneticPr fontId="1"/>
  </si>
  <si>
    <t>単位</t>
    <rPh sb="0" eb="2">
      <t>タンイ</t>
    </rPh>
    <phoneticPr fontId="1"/>
  </si>
  <si>
    <t>障害者自立支援法　居宅介護・重度訪問介護・同行援護サービス</t>
    <rPh sb="0" eb="3">
      <t>ショウガイシャ</t>
    </rPh>
    <rPh sb="3" eb="5">
      <t>ジリツ</t>
    </rPh>
    <rPh sb="5" eb="7">
      <t>シエン</t>
    </rPh>
    <rPh sb="7" eb="8">
      <t>ホウ</t>
    </rPh>
    <rPh sb="9" eb="11">
      <t>キョタク</t>
    </rPh>
    <rPh sb="11" eb="13">
      <t>カイゴ</t>
    </rPh>
    <rPh sb="14" eb="16">
      <t>ジュウド</t>
    </rPh>
    <rPh sb="16" eb="20">
      <t>ホウモンカイゴ</t>
    </rPh>
    <rPh sb="21" eb="25">
      <t>ドウコウエンゴ</t>
    </rPh>
    <phoneticPr fontId="1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</si>
  <si>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1"/>
  </si>
  <si>
    <t>１回につき１５０単位を加算（月１回を限度）</t>
    <phoneticPr fontId="1"/>
  </si>
  <si>
    <t>平成24年4月</t>
    <rPh sb="0" eb="2">
      <t>ヘイセイ</t>
    </rPh>
    <rPh sb="4" eb="5">
      <t>ネン</t>
    </rPh>
    <rPh sb="6" eb="7">
      <t>ガツ</t>
    </rPh>
    <phoneticPr fontId="1"/>
  </si>
  <si>
    <t>３０分～１時間未満</t>
    <rPh sb="2" eb="3">
      <t>フン</t>
    </rPh>
    <rPh sb="5" eb="7">
      <t>ジカン</t>
    </rPh>
    <rPh sb="7" eb="9">
      <t>ミマン</t>
    </rPh>
    <phoneticPr fontId="4"/>
  </si>
  <si>
    <t>１時間～１時間３０分未満</t>
    <rPh sb="1" eb="3">
      <t>ジカン</t>
    </rPh>
    <rPh sb="5" eb="7">
      <t>ジカン</t>
    </rPh>
    <rPh sb="9" eb="10">
      <t>フン</t>
    </rPh>
    <rPh sb="10" eb="12">
      <t>ミマン</t>
    </rPh>
    <phoneticPr fontId="4"/>
  </si>
  <si>
    <t>１時間３０分～２時間未満</t>
    <rPh sb="1" eb="3">
      <t>ジカン</t>
    </rPh>
    <rPh sb="5" eb="6">
      <t>フン</t>
    </rPh>
    <rPh sb="8" eb="10">
      <t>ジカン</t>
    </rPh>
    <rPh sb="10" eb="12">
      <t>ミマン</t>
    </rPh>
    <phoneticPr fontId="4"/>
  </si>
  <si>
    <t>２時間～２時間３０分未満</t>
    <rPh sb="1" eb="3">
      <t>ジカン</t>
    </rPh>
    <rPh sb="5" eb="7">
      <t>ジカン</t>
    </rPh>
    <rPh sb="9" eb="10">
      <t>フン</t>
    </rPh>
    <rPh sb="10" eb="12">
      <t>ミマン</t>
    </rPh>
    <phoneticPr fontId="4"/>
  </si>
  <si>
    <t>２時間３０分～３時間未満</t>
    <rPh sb="1" eb="3">
      <t>ジカン</t>
    </rPh>
    <rPh sb="5" eb="6">
      <t>フン</t>
    </rPh>
    <rPh sb="8" eb="10">
      <t>ジカン</t>
    </rPh>
    <rPh sb="10" eb="12">
      <t>ミマン</t>
    </rPh>
    <phoneticPr fontId="4"/>
  </si>
  <si>
    <t>３０分～４５分未満</t>
    <rPh sb="2" eb="3">
      <t>フン</t>
    </rPh>
    <rPh sb="6" eb="7">
      <t>フン</t>
    </rPh>
    <rPh sb="7" eb="9">
      <t>ミマン</t>
    </rPh>
    <phoneticPr fontId="4"/>
  </si>
  <si>
    <t>４５分～１時間未満</t>
    <rPh sb="2" eb="3">
      <t>フン</t>
    </rPh>
    <rPh sb="5" eb="7">
      <t>ジカン</t>
    </rPh>
    <rPh sb="7" eb="9">
      <t>ミマン</t>
    </rPh>
    <phoneticPr fontId="4"/>
  </si>
  <si>
    <t>１時間～１時間１５分未満</t>
    <rPh sb="1" eb="3">
      <t>ジカン</t>
    </rPh>
    <rPh sb="5" eb="7">
      <t>ジカン</t>
    </rPh>
    <rPh sb="9" eb="10">
      <t>フン</t>
    </rPh>
    <rPh sb="10" eb="12">
      <t>ミマン</t>
    </rPh>
    <phoneticPr fontId="4"/>
  </si>
  <si>
    <t>１時間１５分～１時間３０分未満</t>
    <rPh sb="1" eb="3">
      <t>ジカン</t>
    </rPh>
    <rPh sb="5" eb="6">
      <t>フン</t>
    </rPh>
    <rPh sb="8" eb="10">
      <t>ジカン</t>
    </rPh>
    <rPh sb="12" eb="13">
      <t>フン</t>
    </rPh>
    <rPh sb="13" eb="15">
      <t>ミマン</t>
    </rPh>
    <phoneticPr fontId="4"/>
  </si>
  <si>
    <t>３時間～３時間３０分未満</t>
    <rPh sb="1" eb="3">
      <t>ジカン</t>
    </rPh>
    <rPh sb="5" eb="7">
      <t>ジカン</t>
    </rPh>
    <rPh sb="9" eb="10">
      <t>フン</t>
    </rPh>
    <rPh sb="10" eb="12">
      <t>ミマン</t>
    </rPh>
    <phoneticPr fontId="4"/>
  </si>
  <si>
    <t>３時間３０分～４時間未満</t>
    <rPh sb="1" eb="3">
      <t>ジカン</t>
    </rPh>
    <rPh sb="5" eb="6">
      <t>フン</t>
    </rPh>
    <rPh sb="8" eb="10">
      <t>ジカン</t>
    </rPh>
    <rPh sb="10" eb="12">
      <t>ミマン</t>
    </rPh>
    <phoneticPr fontId="4"/>
  </si>
  <si>
    <t>４時間～８時間未満
（８０８単位に３０分を増すごとに＋８５単位）</t>
    <rPh sb="1" eb="3">
      <t>ジカン</t>
    </rPh>
    <rPh sb="5" eb="7">
      <t>ジカン</t>
    </rPh>
    <rPh sb="7" eb="9">
      <t>ミマン</t>
    </rPh>
    <rPh sb="14" eb="16">
      <t>タンイ</t>
    </rPh>
    <rPh sb="19" eb="20">
      <t>フン</t>
    </rPh>
    <rPh sb="21" eb="22">
      <t>マ</t>
    </rPh>
    <rPh sb="29" eb="31">
      <t>タンイ</t>
    </rPh>
    <phoneticPr fontId="4"/>
  </si>
  <si>
    <t>８時間～１２時間未満
（１，４８８単位に３０分を増すごとに＋８５単位）</t>
    <rPh sb="1" eb="3">
      <t>ジカン</t>
    </rPh>
    <rPh sb="6" eb="8">
      <t>ジカン</t>
    </rPh>
    <rPh sb="8" eb="10">
      <t>ミマン</t>
    </rPh>
    <rPh sb="17" eb="19">
      <t>タンイ</t>
    </rPh>
    <rPh sb="22" eb="23">
      <t>フン</t>
    </rPh>
    <rPh sb="24" eb="25">
      <t>マ</t>
    </rPh>
    <rPh sb="32" eb="34">
      <t>タンイ</t>
    </rPh>
    <phoneticPr fontId="4"/>
  </si>
  <si>
    <t>１２時間～１６時間未満
（２，１６３単位に３０分を増すごとに＋８０単位）</t>
    <rPh sb="2" eb="4">
      <t>ジカン</t>
    </rPh>
    <rPh sb="7" eb="9">
      <t>ジカン</t>
    </rPh>
    <rPh sb="9" eb="11">
      <t>ミマン</t>
    </rPh>
    <rPh sb="18" eb="20">
      <t>タンイ</t>
    </rPh>
    <rPh sb="23" eb="24">
      <t>フン</t>
    </rPh>
    <rPh sb="25" eb="26">
      <t>マ</t>
    </rPh>
    <rPh sb="33" eb="35">
      <t>タンイ</t>
    </rPh>
    <phoneticPr fontId="4"/>
  </si>
  <si>
    <t>１６時間～２０時間未満
（２，８０９単位に３０分を増すごとに＋８６単位）</t>
    <rPh sb="2" eb="4">
      <t>ジカン</t>
    </rPh>
    <rPh sb="7" eb="9">
      <t>ジカン</t>
    </rPh>
    <rPh sb="9" eb="11">
      <t>ミマン</t>
    </rPh>
    <rPh sb="18" eb="20">
      <t>タンイ</t>
    </rPh>
    <rPh sb="23" eb="24">
      <t>フン</t>
    </rPh>
    <rPh sb="25" eb="26">
      <t>マ</t>
    </rPh>
    <rPh sb="33" eb="35">
      <t>タンイ</t>
    </rPh>
    <phoneticPr fontId="4"/>
  </si>
  <si>
    <t>２０時間～２４時間未満
（３，４９１単位に３０分を増すごとに＋８０単位）</t>
    <rPh sb="2" eb="4">
      <t>ジカン</t>
    </rPh>
    <rPh sb="7" eb="9">
      <t>ジカン</t>
    </rPh>
    <rPh sb="9" eb="11">
      <t>ミマン</t>
    </rPh>
    <rPh sb="18" eb="20">
      <t>タンイ</t>
    </rPh>
    <rPh sb="23" eb="24">
      <t>フン</t>
    </rPh>
    <rPh sb="25" eb="26">
      <t>マ</t>
    </rPh>
    <rPh sb="33" eb="35">
      <t>タンイ</t>
    </rPh>
    <phoneticPr fontId="4"/>
  </si>
  <si>
    <t>別紙</t>
    <rPh sb="0" eb="2">
      <t>ベッシ</t>
    </rPh>
    <phoneticPr fontId="1"/>
  </si>
  <si>
    <t>緊急時対応加算</t>
    <rPh sb="0" eb="3">
      <t>キンキュウジ</t>
    </rPh>
    <rPh sb="3" eb="5">
      <t>タイオウ</t>
    </rPh>
    <rPh sb="5" eb="7">
      <t>カサン</t>
    </rPh>
    <phoneticPr fontId="1"/>
  </si>
  <si>
    <t>１回につき１００単位を加算</t>
    <rPh sb="1" eb="2">
      <t>カイ</t>
    </rPh>
    <phoneticPr fontId="1"/>
  </si>
  <si>
    <t>移動支援（身体介護伴う）</t>
    <rPh sb="0" eb="2">
      <t>イドウ</t>
    </rPh>
    <rPh sb="2" eb="4">
      <t>シエン</t>
    </rPh>
    <rPh sb="5" eb="7">
      <t>シンタイ</t>
    </rPh>
    <rPh sb="7" eb="9">
      <t>カイゴ</t>
    </rPh>
    <rPh sb="9" eb="10">
      <t>トモナ</t>
    </rPh>
    <phoneticPr fontId="1"/>
  </si>
  <si>
    <t>※　数値は概算であり、端数処理等のため変更になることがありますので、ご了承ください。</t>
    <phoneticPr fontId="1"/>
  </si>
  <si>
    <t>４時間～４時間３０分未満</t>
    <rPh sb="1" eb="3">
      <t>ジカン</t>
    </rPh>
    <rPh sb="5" eb="7">
      <t>ジカン</t>
    </rPh>
    <rPh sb="9" eb="10">
      <t>フン</t>
    </rPh>
    <rPh sb="10" eb="12">
      <t>ミマン</t>
    </rPh>
    <phoneticPr fontId="4"/>
  </si>
  <si>
    <t>４時間３０分～５時間未満</t>
    <rPh sb="1" eb="3">
      <t>ジカン</t>
    </rPh>
    <rPh sb="5" eb="6">
      <t>フン</t>
    </rPh>
    <rPh sb="8" eb="10">
      <t>ジカン</t>
    </rPh>
    <rPh sb="10" eb="12">
      <t>ミマン</t>
    </rPh>
    <phoneticPr fontId="4"/>
  </si>
  <si>
    <t>５時間～５時間３０分未満</t>
    <rPh sb="1" eb="3">
      <t>ジカン</t>
    </rPh>
    <rPh sb="5" eb="7">
      <t>ジカン</t>
    </rPh>
    <rPh sb="9" eb="10">
      <t>フン</t>
    </rPh>
    <rPh sb="10" eb="12">
      <t>ミマン</t>
    </rPh>
    <phoneticPr fontId="4"/>
  </si>
  <si>
    <t>５時間３０分～６時間未満</t>
    <rPh sb="1" eb="3">
      <t>ジカン</t>
    </rPh>
    <rPh sb="5" eb="6">
      <t>フン</t>
    </rPh>
    <rPh sb="8" eb="10">
      <t>ジカン</t>
    </rPh>
    <rPh sb="10" eb="12">
      <t>ミマン</t>
    </rPh>
    <phoneticPr fontId="4"/>
  </si>
  <si>
    <t>６時間～６時間３０分未満</t>
    <rPh sb="1" eb="3">
      <t>ジカン</t>
    </rPh>
    <rPh sb="5" eb="7">
      <t>ジカン</t>
    </rPh>
    <rPh sb="9" eb="10">
      <t>フン</t>
    </rPh>
    <rPh sb="10" eb="12">
      <t>ミマン</t>
    </rPh>
    <phoneticPr fontId="4"/>
  </si>
  <si>
    <t>６時間３０分～７時間未満</t>
    <rPh sb="1" eb="3">
      <t>ジカン</t>
    </rPh>
    <rPh sb="5" eb="6">
      <t>フン</t>
    </rPh>
    <rPh sb="8" eb="10">
      <t>ジカン</t>
    </rPh>
    <rPh sb="10" eb="12">
      <t>ミマン</t>
    </rPh>
    <phoneticPr fontId="4"/>
  </si>
  <si>
    <t>７時間～７時間３０分未満</t>
    <rPh sb="1" eb="3">
      <t>ジカン</t>
    </rPh>
    <rPh sb="5" eb="7">
      <t>ジカン</t>
    </rPh>
    <rPh sb="9" eb="10">
      <t>フン</t>
    </rPh>
    <rPh sb="10" eb="12">
      <t>ミマン</t>
    </rPh>
    <phoneticPr fontId="4"/>
  </si>
  <si>
    <t>７時間３０分～８時間未満</t>
    <rPh sb="1" eb="3">
      <t>ジカン</t>
    </rPh>
    <rPh sb="5" eb="6">
      <t>フン</t>
    </rPh>
    <rPh sb="8" eb="10">
      <t>ジカン</t>
    </rPh>
    <rPh sb="10" eb="12">
      <t>ミマン</t>
    </rPh>
    <phoneticPr fontId="4"/>
  </si>
  <si>
    <t>移動支援（身体介護伴わない）</t>
    <rPh sb="0" eb="2">
      <t>イドウ</t>
    </rPh>
    <rPh sb="2" eb="4">
      <t>シエン</t>
    </rPh>
    <rPh sb="5" eb="7">
      <t>シンタイ</t>
    </rPh>
    <rPh sb="7" eb="9">
      <t>カイゴ</t>
    </rPh>
    <rPh sb="9" eb="10">
      <t>トモナ</t>
    </rPh>
    <phoneticPr fontId="1"/>
  </si>
  <si>
    <t>-</t>
    <phoneticPr fontId="1"/>
  </si>
  <si>
    <t>-</t>
    <phoneticPr fontId="1"/>
  </si>
  <si>
    <t>単位*地単*特定
（1円未満切り捨て）</t>
    <rPh sb="6" eb="8">
      <t>トクテイ</t>
    </rPh>
    <rPh sb="11" eb="12">
      <t>エン</t>
    </rPh>
    <rPh sb="12" eb="14">
      <t>ミマン</t>
    </rPh>
    <rPh sb="14" eb="15">
      <t>キ</t>
    </rPh>
    <rPh sb="16" eb="17">
      <t>ス</t>
    </rPh>
    <phoneticPr fontId="1"/>
  </si>
  <si>
    <t>単位*地単
（1円未満切り捨て）</t>
    <rPh sb="0" eb="2">
      <t>タンイ</t>
    </rPh>
    <rPh sb="3" eb="4">
      <t>チ</t>
    </rPh>
    <rPh sb="4" eb="5">
      <t>タン</t>
    </rPh>
    <rPh sb="8" eb="9">
      <t>エン</t>
    </rPh>
    <rPh sb="9" eb="11">
      <t>ミマン</t>
    </rPh>
    <rPh sb="11" eb="12">
      <t>キ</t>
    </rPh>
    <rPh sb="13" eb="14">
      <t>ス</t>
    </rPh>
    <phoneticPr fontId="1"/>
  </si>
  <si>
    <t>８時～１８時</t>
    <rPh sb="1" eb="2">
      <t>ジ</t>
    </rPh>
    <rPh sb="5" eb="6">
      <t>ジ</t>
    </rPh>
    <phoneticPr fontId="1"/>
  </si>
  <si>
    <t>家事援助</t>
    <phoneticPr fontId="1"/>
  </si>
  <si>
    <t>通院介助（身体介護伴わない）</t>
    <rPh sb="0" eb="2">
      <t>ツウイン</t>
    </rPh>
    <rPh sb="2" eb="4">
      <t>カイジョ</t>
    </rPh>
    <rPh sb="5" eb="7">
      <t>シンタイ</t>
    </rPh>
    <rPh sb="7" eb="9">
      <t>カイゴ</t>
    </rPh>
    <rPh sb="9" eb="10">
      <t>トモナ</t>
    </rPh>
    <phoneticPr fontId="1"/>
  </si>
  <si>
    <t>同行援護（身体介護伴う）</t>
    <rPh sb="0" eb="2">
      <t>ドウコウ</t>
    </rPh>
    <rPh sb="2" eb="4">
      <t>エンゴ</t>
    </rPh>
    <rPh sb="5" eb="7">
      <t>シンタイ</t>
    </rPh>
    <rPh sb="7" eb="9">
      <t>カイゴ</t>
    </rPh>
    <rPh sb="9" eb="10">
      <t>トモナ</t>
    </rPh>
    <phoneticPr fontId="1"/>
  </si>
  <si>
    <t>同行援護（身体介護伴わない）</t>
    <rPh sb="0" eb="2">
      <t>ドウコウ</t>
    </rPh>
    <rPh sb="2" eb="4">
      <t>エンゴ</t>
    </rPh>
    <rPh sb="5" eb="7">
      <t>シンタイ</t>
    </rPh>
    <rPh sb="7" eb="9">
      <t>カイゴ</t>
    </rPh>
    <rPh sb="9" eb="10">
      <t>トモナ</t>
    </rPh>
    <phoneticPr fontId="1"/>
  </si>
  <si>
    <t>１回につき１５０単位を加算</t>
    <phoneticPr fontId="1"/>
  </si>
  <si>
    <t>※　数値は概算であり、端数処理等のため変更になることがありますので、ご了承ください。</t>
    <phoneticPr fontId="1"/>
  </si>
  <si>
    <t>障害者自立支援法　地域生活支援事業</t>
    <rPh sb="0" eb="3">
      <t>ショウガイシャ</t>
    </rPh>
    <rPh sb="3" eb="5">
      <t>ジリツ</t>
    </rPh>
    <rPh sb="5" eb="7">
      <t>シエン</t>
    </rPh>
    <rPh sb="7" eb="8">
      <t>ホウ</t>
    </rPh>
    <rPh sb="9" eb="11">
      <t>チイキ</t>
    </rPh>
    <rPh sb="11" eb="13">
      <t>セイカツ</t>
    </rPh>
    <rPh sb="13" eb="15">
      <t>シエン</t>
    </rPh>
    <rPh sb="15" eb="17">
      <t>ジギョウ</t>
    </rPh>
    <phoneticPr fontId="1"/>
  </si>
  <si>
    <t>個別支援型</t>
    <rPh sb="0" eb="2">
      <t>コベツ</t>
    </rPh>
    <rPh sb="2" eb="5">
      <t>シエンガタ</t>
    </rPh>
    <phoneticPr fontId="1"/>
  </si>
  <si>
    <t>★加算部分★</t>
    <phoneticPr fontId="1"/>
  </si>
  <si>
    <t>以後、３０分を増すごとに８３単位加算</t>
    <rPh sb="0" eb="2">
      <t>イゴ</t>
    </rPh>
    <rPh sb="5" eb="6">
      <t>プン</t>
    </rPh>
    <rPh sb="7" eb="8">
      <t>マ</t>
    </rPh>
    <rPh sb="14" eb="16">
      <t>タンイ</t>
    </rPh>
    <rPh sb="16" eb="18">
      <t>カサン</t>
    </rPh>
    <phoneticPr fontId="4"/>
  </si>
  <si>
    <t>以後、１５分を増すごとに３５単位加算</t>
    <rPh sb="0" eb="2">
      <t>イゴ</t>
    </rPh>
    <rPh sb="5" eb="6">
      <t>プン</t>
    </rPh>
    <rPh sb="7" eb="8">
      <t>マ</t>
    </rPh>
    <rPh sb="16" eb="18">
      <t>カサン</t>
    </rPh>
    <phoneticPr fontId="4"/>
  </si>
  <si>
    <t>以後、３０分を増すごとに７０単位加算</t>
    <rPh sb="0" eb="2">
      <t>イゴ</t>
    </rPh>
    <rPh sb="5" eb="6">
      <t>プン</t>
    </rPh>
    <rPh sb="7" eb="8">
      <t>マ</t>
    </rPh>
    <rPh sb="16" eb="18">
      <t>カサン</t>
    </rPh>
    <phoneticPr fontId="4"/>
  </si>
  <si>
    <t>以後、３０分を増すごとに８３単位加算</t>
    <rPh sb="0" eb="2">
      <t>イゴ</t>
    </rPh>
    <rPh sb="5" eb="6">
      <t>プン</t>
    </rPh>
    <rPh sb="7" eb="8">
      <t>マ</t>
    </rPh>
    <rPh sb="16" eb="18">
      <t>カサン</t>
    </rPh>
    <phoneticPr fontId="4"/>
  </si>
  <si>
    <t>以後、３０分を増すごとに７０単位加算</t>
    <rPh sb="0" eb="2">
      <t>イゴ</t>
    </rPh>
    <rPh sb="5" eb="6">
      <t>プン</t>
    </rPh>
    <rPh sb="7" eb="8">
      <t>マ</t>
    </rPh>
    <rPh sb="14" eb="16">
      <t>タンイ</t>
    </rPh>
    <rPh sb="16" eb="18">
      <t>カサン</t>
    </rPh>
    <phoneticPr fontId="4"/>
  </si>
  <si>
    <r>
      <t>４時間～８時間未満</t>
    </r>
    <r>
      <rPr>
        <sz val="9"/>
        <rFont val="ＭＳ Ｐゴシック"/>
        <family val="3"/>
        <charset val="128"/>
        <scheme val="minor"/>
      </rPr>
      <t>（８０８単位に３０分増すごとに８５単位加算）</t>
    </r>
    <rPh sb="1" eb="3">
      <t>ジカン</t>
    </rPh>
    <rPh sb="5" eb="7">
      <t>ジカン</t>
    </rPh>
    <rPh sb="7" eb="9">
      <t>ミマン</t>
    </rPh>
    <rPh sb="13" eb="15">
      <t>タンイ</t>
    </rPh>
    <rPh sb="18" eb="19">
      <t>フン</t>
    </rPh>
    <rPh sb="19" eb="20">
      <t>マ</t>
    </rPh>
    <rPh sb="26" eb="28">
      <t>タンイ</t>
    </rPh>
    <rPh sb="28" eb="30">
      <t>カサン</t>
    </rPh>
    <phoneticPr fontId="4"/>
  </si>
  <si>
    <r>
      <t>８時間～１２時間未満</t>
    </r>
    <r>
      <rPr>
        <sz val="9"/>
        <rFont val="ＭＳ Ｐゴシック"/>
        <family val="3"/>
        <charset val="128"/>
        <scheme val="minor"/>
      </rPr>
      <t>（１４８８単位に３０分増すごとに８５単位加算）</t>
    </r>
    <rPh sb="1" eb="3">
      <t>ジカン</t>
    </rPh>
    <rPh sb="6" eb="8">
      <t>ジカン</t>
    </rPh>
    <rPh sb="8" eb="10">
      <t>ミマン</t>
    </rPh>
    <rPh sb="15" eb="17">
      <t>タンイ</t>
    </rPh>
    <rPh sb="20" eb="21">
      <t>フン</t>
    </rPh>
    <rPh sb="21" eb="22">
      <t>マ</t>
    </rPh>
    <rPh sb="28" eb="30">
      <t>タンイ</t>
    </rPh>
    <phoneticPr fontId="4"/>
  </si>
  <si>
    <r>
      <t>１２時間～１６時間未満</t>
    </r>
    <r>
      <rPr>
        <sz val="9"/>
        <rFont val="ＭＳ Ｐゴシック"/>
        <family val="3"/>
        <charset val="128"/>
        <scheme val="minor"/>
      </rPr>
      <t>（２１６３単位に３０分増すごとに８０単位加算）</t>
    </r>
    <rPh sb="2" eb="4">
      <t>ジカン</t>
    </rPh>
    <rPh sb="7" eb="9">
      <t>ジカン</t>
    </rPh>
    <rPh sb="9" eb="11">
      <t>ミマン</t>
    </rPh>
    <rPh sb="16" eb="18">
      <t>タンイ</t>
    </rPh>
    <rPh sb="21" eb="22">
      <t>フン</t>
    </rPh>
    <rPh sb="22" eb="23">
      <t>マ</t>
    </rPh>
    <rPh sb="29" eb="31">
      <t>タンイ</t>
    </rPh>
    <phoneticPr fontId="4"/>
  </si>
  <si>
    <r>
      <t>１６時間～２０時間未満</t>
    </r>
    <r>
      <rPr>
        <sz val="9"/>
        <rFont val="ＭＳ Ｐゴシック"/>
        <family val="3"/>
        <charset val="128"/>
        <scheme val="minor"/>
      </rPr>
      <t>（２８０９単位に３０分増すごとに８６単位加算）</t>
    </r>
    <rPh sb="2" eb="4">
      <t>ジカン</t>
    </rPh>
    <rPh sb="7" eb="9">
      <t>ジカン</t>
    </rPh>
    <rPh sb="9" eb="11">
      <t>ミマン</t>
    </rPh>
    <rPh sb="16" eb="18">
      <t>タンイ</t>
    </rPh>
    <rPh sb="21" eb="22">
      <t>フン</t>
    </rPh>
    <rPh sb="22" eb="23">
      <t>マ</t>
    </rPh>
    <rPh sb="29" eb="31">
      <t>タンイ</t>
    </rPh>
    <phoneticPr fontId="4"/>
  </si>
  <si>
    <r>
      <t>２０時間～２４時間未満</t>
    </r>
    <r>
      <rPr>
        <sz val="9"/>
        <rFont val="ＭＳ Ｐゴシック"/>
        <family val="3"/>
        <charset val="128"/>
        <scheme val="minor"/>
      </rPr>
      <t>（３４９１単位に３０分増すごとに８０単位加算）</t>
    </r>
    <rPh sb="2" eb="4">
      <t>ジカン</t>
    </rPh>
    <rPh sb="7" eb="9">
      <t>ジカン</t>
    </rPh>
    <rPh sb="9" eb="11">
      <t>ミマン</t>
    </rPh>
    <rPh sb="16" eb="18">
      <t>タンイ</t>
    </rPh>
    <rPh sb="21" eb="22">
      <t>フン</t>
    </rPh>
    <rPh sb="22" eb="23">
      <t>マ</t>
    </rPh>
    <rPh sb="29" eb="31">
      <t>タンイ</t>
    </rPh>
    <phoneticPr fontId="4"/>
  </si>
  <si>
    <t>月の総単位×123／1000×10.36×10／100</t>
    <rPh sb="0" eb="1">
      <t>ツキ</t>
    </rPh>
    <rPh sb="2" eb="3">
      <t>ソウ</t>
    </rPh>
    <rPh sb="3" eb="5">
      <t>タンイ</t>
    </rPh>
    <phoneticPr fontId="1"/>
  </si>
  <si>
    <t>月の総単位×78／1000×10.36×10／100</t>
    <rPh sb="0" eb="1">
      <t>ツキ</t>
    </rPh>
    <rPh sb="2" eb="3">
      <t>ソウ</t>
    </rPh>
    <rPh sb="3" eb="5">
      <t>タンイ</t>
    </rPh>
    <phoneticPr fontId="1"/>
  </si>
  <si>
    <t>処遇改善加算Ⅰ
（居宅介護・同行援護）</t>
    <rPh sb="0" eb="2">
      <t>ショグウ</t>
    </rPh>
    <rPh sb="2" eb="4">
      <t>カイゼン</t>
    </rPh>
    <rPh sb="4" eb="6">
      <t>カサン</t>
    </rPh>
    <phoneticPr fontId="1"/>
  </si>
  <si>
    <t>月の総単位×１２３／１０００</t>
    <rPh sb="0" eb="1">
      <t>ツキ</t>
    </rPh>
    <rPh sb="2" eb="3">
      <t>ソウ</t>
    </rPh>
    <rPh sb="3" eb="5">
      <t>タンイ</t>
    </rPh>
    <phoneticPr fontId="1"/>
  </si>
  <si>
    <t>処遇改善加算Ⅰ
（重度訪問介護）</t>
    <rPh sb="0" eb="2">
      <t>ショグウ</t>
    </rPh>
    <rPh sb="2" eb="4">
      <t>カイゼン</t>
    </rPh>
    <rPh sb="4" eb="6">
      <t>カサン</t>
    </rPh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</si>
</sst>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/>
    <xf numFmtId="0" fontId="6" fillId="0" borderId="0" xfId="1" applyFont="1" applyBorder="1" applyAlignment="1"/>
    <xf numFmtId="0" fontId="6" fillId="0" borderId="0" xfId="1" applyFont="1" applyBorder="1"/>
    <xf numFmtId="0" fontId="6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0" borderId="0" xfId="0" applyFont="1" applyBorder="1"/>
    <xf numFmtId="0" fontId="6" fillId="0" borderId="1" xfId="1" applyFont="1" applyFill="1" applyBorder="1" applyAlignment="1">
      <alignment vertical="center" wrapText="1" shrinkToFit="1"/>
    </xf>
    <xf numFmtId="0" fontId="6" fillId="0" borderId="1" xfId="1" applyFont="1" applyBorder="1" applyAlignme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/>
    <xf numFmtId="0" fontId="5" fillId="0" borderId="1" xfId="0" applyFont="1" applyFill="1" applyBorder="1"/>
    <xf numFmtId="0" fontId="6" fillId="0" borderId="1" xfId="1" applyFont="1" applyFill="1" applyBorder="1" applyAlignment="1">
      <alignment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7" fillId="0" borderId="0" xfId="0" applyFont="1"/>
    <xf numFmtId="5" fontId="5" fillId="0" borderId="1" xfId="0" applyNumberFormat="1" applyFont="1" applyBorder="1" applyAlignment="1">
      <alignment vertical="center"/>
    </xf>
    <xf numFmtId="5" fontId="5" fillId="0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5" fillId="0" borderId="1" xfId="0" applyFont="1" applyBorder="1" applyAlignment="1">
      <alignment horizontal="right" vertical="center"/>
    </xf>
    <xf numFmtId="0" fontId="9" fillId="0" borderId="2" xfId="1" applyFont="1" applyBorder="1" applyAlignment="1">
      <alignment horizontal="centerContinuous" vertical="center"/>
    </xf>
    <xf numFmtId="0" fontId="10" fillId="0" borderId="0" xfId="0" applyFont="1"/>
    <xf numFmtId="0" fontId="11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5" fontId="7" fillId="0" borderId="1" xfId="0" applyNumberFormat="1" applyFont="1" applyBorder="1" applyAlignment="1">
      <alignment vertical="center"/>
    </xf>
    <xf numFmtId="5" fontId="2" fillId="0" borderId="1" xfId="0" applyNumberFormat="1" applyFont="1" applyBorder="1" applyAlignment="1">
      <alignment vertical="center"/>
    </xf>
    <xf numFmtId="0" fontId="15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9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2" xfId="1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34</xdr:row>
      <xdr:rowOff>0</xdr:rowOff>
    </xdr:from>
    <xdr:to>
      <xdr:col>9</xdr:col>
      <xdr:colOff>123826</xdr:colOff>
      <xdr:row>48</xdr:row>
      <xdr:rowOff>235323</xdr:rowOff>
    </xdr:to>
    <xdr:sp macro="" textlink="">
      <xdr:nvSpPr>
        <xdr:cNvPr id="2" name="角丸四角形 1"/>
        <xdr:cNvSpPr/>
      </xdr:nvSpPr>
      <xdr:spPr>
        <a:xfrm>
          <a:off x="4285129" y="8001000"/>
          <a:ext cx="4175873" cy="3529852"/>
        </a:xfrm>
        <a:prstGeom prst="roundRect">
          <a:avLst>
            <a:gd name="adj" fmla="val 8782"/>
          </a:avLst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133350</xdr:rowOff>
    </xdr:from>
    <xdr:to>
      <xdr:col>8</xdr:col>
      <xdr:colOff>66675</xdr:colOff>
      <xdr:row>5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52450" y="762000"/>
          <a:ext cx="6619875" cy="361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基本報酬単位　</a:t>
          </a:r>
          <a:r>
            <a:rPr kumimoji="1" lang="en-US" altLang="ja-JP" sz="800"/>
            <a:t>×</a:t>
          </a:r>
          <a:r>
            <a:rPr kumimoji="1" lang="ja-JP" altLang="en-US" sz="800"/>
            <a:t>　地域単価　</a:t>
          </a:r>
          <a:r>
            <a:rPr kumimoji="1" lang="en-US" altLang="ja-JP" sz="800"/>
            <a:t>×</a:t>
          </a:r>
          <a:r>
            <a:rPr kumimoji="1" lang="ja-JP" altLang="en-US" sz="800"/>
            <a:t>　特定事業所加算</a:t>
          </a:r>
          <a:r>
            <a:rPr kumimoji="1" lang="en-US" altLang="ja-JP" sz="800"/>
            <a:t>(Ⅱ)</a:t>
          </a:r>
          <a:r>
            <a:rPr kumimoji="1" lang="ja-JP" altLang="en-US" sz="800"/>
            <a:t>　</a:t>
          </a:r>
          <a:r>
            <a:rPr kumimoji="1" lang="en-US" altLang="ja-JP" sz="800"/>
            <a:t>×</a:t>
          </a:r>
          <a:r>
            <a:rPr kumimoji="1" lang="ja-JP" altLang="en-US" sz="800"/>
            <a:t>　処遇改善加算＝　○○円（</a:t>
          </a:r>
          <a:r>
            <a:rPr kumimoji="1" lang="en-US" altLang="ja-JP" sz="800"/>
            <a:t>1</a:t>
          </a:r>
          <a:r>
            <a:rPr kumimoji="1" lang="ja-JP" altLang="en-US" sz="800"/>
            <a:t>円未満切り捨て）</a:t>
          </a:r>
          <a:endParaRPr kumimoji="1" lang="en-US" altLang="ja-JP" sz="800"/>
        </a:p>
        <a:p>
          <a:r>
            <a:rPr kumimoji="1" lang="ja-JP" altLang="en-US" sz="800"/>
            <a:t>○○円　</a:t>
          </a:r>
          <a:r>
            <a:rPr kumimoji="1" lang="en-US" altLang="ja-JP" sz="800"/>
            <a:t>-</a:t>
          </a:r>
          <a:r>
            <a:rPr kumimoji="1" lang="ja-JP" altLang="en-US" sz="800"/>
            <a:t>　（○○円　</a:t>
          </a:r>
          <a:r>
            <a:rPr kumimoji="1" lang="en-US" altLang="ja-JP" sz="800"/>
            <a:t>×</a:t>
          </a:r>
          <a:r>
            <a:rPr kumimoji="1" lang="ja-JP" altLang="en-US" sz="800"/>
            <a:t>　</a:t>
          </a:r>
          <a:r>
            <a:rPr kumimoji="1" lang="en-US" altLang="ja-JP" sz="800"/>
            <a:t>0.9</a:t>
          </a:r>
          <a:r>
            <a:rPr kumimoji="1" lang="ja-JP" altLang="en-US" sz="800"/>
            <a:t>（</a:t>
          </a:r>
          <a:r>
            <a:rPr kumimoji="1" lang="en-US" altLang="ja-JP" sz="800"/>
            <a:t>1</a:t>
          </a:r>
          <a:r>
            <a:rPr kumimoji="1" lang="ja-JP" altLang="en-US" sz="800"/>
            <a:t>円未満切り捨て））　＝　利用者負担金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95251</xdr:rowOff>
    </xdr:from>
    <xdr:to>
      <xdr:col>9</xdr:col>
      <xdr:colOff>276225</xdr:colOff>
      <xdr:row>2</xdr:row>
      <xdr:rowOff>114301</xdr:rowOff>
    </xdr:to>
    <xdr:sp macro="" textlink="">
      <xdr:nvSpPr>
        <xdr:cNvPr id="2" name="テキスト ボックス 1"/>
        <xdr:cNvSpPr txBox="1"/>
      </xdr:nvSpPr>
      <xdr:spPr>
        <a:xfrm>
          <a:off x="3448050" y="95251"/>
          <a:ext cx="5505450" cy="361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基本報酬単位　</a:t>
          </a:r>
          <a:r>
            <a:rPr kumimoji="1" lang="en-US" altLang="ja-JP" sz="800"/>
            <a:t>×</a:t>
          </a:r>
          <a:r>
            <a:rPr kumimoji="1" lang="ja-JP" altLang="en-US" sz="800"/>
            <a:t>　地域単価　</a:t>
          </a:r>
          <a:r>
            <a:rPr kumimoji="1" lang="en-US" altLang="ja-JP" sz="800"/>
            <a:t>×</a:t>
          </a:r>
          <a:r>
            <a:rPr kumimoji="1" lang="ja-JP" altLang="en-US" sz="800"/>
            <a:t>　特定事業所加算</a:t>
          </a:r>
          <a:r>
            <a:rPr kumimoji="1" lang="en-US" altLang="ja-JP" sz="800"/>
            <a:t>(Ⅱ)</a:t>
          </a:r>
          <a:r>
            <a:rPr kumimoji="1" lang="ja-JP" altLang="en-US" sz="800"/>
            <a:t>　</a:t>
          </a:r>
          <a:r>
            <a:rPr kumimoji="1" lang="en-US" altLang="ja-JP" sz="800"/>
            <a:t>×</a:t>
          </a:r>
          <a:r>
            <a:rPr kumimoji="1" lang="ja-JP" altLang="en-US" sz="800"/>
            <a:t>　処遇改善加算＝　○○円（</a:t>
          </a:r>
          <a:r>
            <a:rPr kumimoji="1" lang="en-US" altLang="ja-JP" sz="800"/>
            <a:t>1</a:t>
          </a:r>
          <a:r>
            <a:rPr kumimoji="1" lang="ja-JP" altLang="en-US" sz="800"/>
            <a:t>円未満切り捨て）</a:t>
          </a:r>
          <a:endParaRPr kumimoji="1" lang="en-US" altLang="ja-JP" sz="800"/>
        </a:p>
        <a:p>
          <a:r>
            <a:rPr kumimoji="1" lang="ja-JP" altLang="en-US" sz="800"/>
            <a:t>○○円　</a:t>
          </a:r>
          <a:r>
            <a:rPr kumimoji="1" lang="en-US" altLang="ja-JP" sz="800"/>
            <a:t>-</a:t>
          </a:r>
          <a:r>
            <a:rPr kumimoji="1" lang="ja-JP" altLang="en-US" sz="800"/>
            <a:t>　（○○円　</a:t>
          </a:r>
          <a:r>
            <a:rPr kumimoji="1" lang="en-US" altLang="ja-JP" sz="800"/>
            <a:t>×</a:t>
          </a:r>
          <a:r>
            <a:rPr kumimoji="1" lang="ja-JP" altLang="en-US" sz="800"/>
            <a:t>　</a:t>
          </a:r>
          <a:r>
            <a:rPr kumimoji="1" lang="en-US" altLang="ja-JP" sz="800"/>
            <a:t>0.9</a:t>
          </a:r>
          <a:r>
            <a:rPr kumimoji="1" lang="ja-JP" altLang="en-US" sz="800"/>
            <a:t>（</a:t>
          </a:r>
          <a:r>
            <a:rPr kumimoji="1" lang="en-US" altLang="ja-JP" sz="800"/>
            <a:t>1</a:t>
          </a:r>
          <a:r>
            <a:rPr kumimoji="1" lang="ja-JP" altLang="en-US" sz="800"/>
            <a:t>円未満切り捨て））　＝　利用者負担金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95251</xdr:rowOff>
    </xdr:from>
    <xdr:to>
      <xdr:col>8</xdr:col>
      <xdr:colOff>276225</xdr:colOff>
      <xdr:row>2</xdr:row>
      <xdr:rowOff>114301</xdr:rowOff>
    </xdr:to>
    <xdr:sp macro="" textlink="">
      <xdr:nvSpPr>
        <xdr:cNvPr id="2" name="テキスト ボックス 1"/>
        <xdr:cNvSpPr txBox="1"/>
      </xdr:nvSpPr>
      <xdr:spPr>
        <a:xfrm>
          <a:off x="3533775" y="95251"/>
          <a:ext cx="6619875" cy="361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基本報酬単位　</a:t>
          </a:r>
          <a:r>
            <a:rPr kumimoji="1" lang="en-US" altLang="ja-JP" sz="800"/>
            <a:t>×</a:t>
          </a:r>
          <a:r>
            <a:rPr kumimoji="1" lang="ja-JP" altLang="en-US" sz="800"/>
            <a:t>　地域単価　</a:t>
          </a:r>
          <a:r>
            <a:rPr kumimoji="1" lang="en-US" altLang="ja-JP" sz="800"/>
            <a:t>×</a:t>
          </a:r>
          <a:r>
            <a:rPr kumimoji="1" lang="ja-JP" altLang="en-US" sz="800"/>
            <a:t>　特定事業所加算</a:t>
          </a:r>
          <a:r>
            <a:rPr kumimoji="1" lang="en-US" altLang="ja-JP" sz="800"/>
            <a:t>(Ⅱ)</a:t>
          </a:r>
          <a:r>
            <a:rPr kumimoji="1" lang="ja-JP" altLang="en-US" sz="800"/>
            <a:t>　</a:t>
          </a:r>
          <a:r>
            <a:rPr kumimoji="1" lang="en-US" altLang="ja-JP" sz="800"/>
            <a:t>×</a:t>
          </a:r>
          <a:r>
            <a:rPr kumimoji="1" lang="ja-JP" altLang="en-US" sz="800"/>
            <a:t>　処遇改善加算＝　○○円（</a:t>
          </a:r>
          <a:r>
            <a:rPr kumimoji="1" lang="en-US" altLang="ja-JP" sz="800"/>
            <a:t>1</a:t>
          </a:r>
          <a:r>
            <a:rPr kumimoji="1" lang="ja-JP" altLang="en-US" sz="800"/>
            <a:t>円未満切り捨て）</a:t>
          </a:r>
          <a:endParaRPr kumimoji="1" lang="en-US" altLang="ja-JP" sz="800"/>
        </a:p>
        <a:p>
          <a:r>
            <a:rPr kumimoji="1" lang="ja-JP" altLang="en-US" sz="800"/>
            <a:t>○○円　</a:t>
          </a:r>
          <a:r>
            <a:rPr kumimoji="1" lang="en-US" altLang="ja-JP" sz="800"/>
            <a:t>-</a:t>
          </a:r>
          <a:r>
            <a:rPr kumimoji="1" lang="ja-JP" altLang="en-US" sz="800"/>
            <a:t>　（○○円　</a:t>
          </a:r>
          <a:r>
            <a:rPr kumimoji="1" lang="en-US" altLang="ja-JP" sz="800"/>
            <a:t>×</a:t>
          </a:r>
          <a:r>
            <a:rPr kumimoji="1" lang="ja-JP" altLang="en-US" sz="800"/>
            <a:t>　</a:t>
          </a:r>
          <a:r>
            <a:rPr kumimoji="1" lang="en-US" altLang="ja-JP" sz="800"/>
            <a:t>0.9</a:t>
          </a:r>
          <a:r>
            <a:rPr kumimoji="1" lang="ja-JP" altLang="en-US" sz="800"/>
            <a:t>（</a:t>
          </a:r>
          <a:r>
            <a:rPr kumimoji="1" lang="en-US" altLang="ja-JP" sz="800"/>
            <a:t>1</a:t>
          </a:r>
          <a:r>
            <a:rPr kumimoji="1" lang="ja-JP" altLang="en-US" sz="800"/>
            <a:t>円未満切り捨て））　＝　利用者負担金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52"/>
  <sheetViews>
    <sheetView tabSelected="1" view="pageBreakPreview" topLeftCell="A16" zoomScale="85" zoomScaleNormal="100" zoomScaleSheetLayoutView="85" workbookViewId="0">
      <selection activeCell="N36" sqref="N36"/>
    </sheetView>
  </sheetViews>
  <sheetFormatPr defaultRowHeight="13.5"/>
  <cols>
    <col min="1" max="1" width="2.25" style="5" customWidth="1"/>
    <col min="2" max="2" width="29.75" style="5" customWidth="1"/>
    <col min="3" max="3" width="8" style="5" customWidth="1"/>
    <col min="4" max="4" width="13.625" style="5" customWidth="1"/>
    <col min="5" max="6" width="2.25" style="5" customWidth="1"/>
    <col min="7" max="7" width="29.875" style="5" customWidth="1"/>
    <col min="8" max="8" width="8" style="5" customWidth="1"/>
    <col min="9" max="9" width="13.625" style="5" customWidth="1"/>
    <col min="10" max="10" width="2.25" style="5" customWidth="1"/>
    <col min="11" max="16384" width="9" style="5"/>
  </cols>
  <sheetData>
    <row r="1" spans="1:9" ht="24">
      <c r="A1" s="52" t="s">
        <v>56</v>
      </c>
      <c r="B1" s="52"/>
      <c r="C1" s="52"/>
      <c r="D1" s="52"/>
      <c r="E1" s="52"/>
      <c r="F1" s="52"/>
      <c r="G1" s="52"/>
      <c r="H1" s="52"/>
      <c r="I1" s="52"/>
    </row>
    <row r="2" spans="1:9" ht="13.5" customHeight="1">
      <c r="A2" s="1"/>
    </row>
    <row r="3" spans="1:9" ht="18.75" customHeight="1">
      <c r="A3" s="53" t="s">
        <v>58</v>
      </c>
      <c r="B3" s="53"/>
      <c r="C3" s="53"/>
      <c r="D3" s="53"/>
      <c r="E3" s="53"/>
      <c r="F3" s="53"/>
      <c r="G3" s="53"/>
      <c r="H3" s="53"/>
      <c r="I3" s="53"/>
    </row>
    <row r="4" spans="1:9" ht="18.75" customHeight="1">
      <c r="A4" s="24"/>
      <c r="I4" s="41" t="s">
        <v>61</v>
      </c>
    </row>
    <row r="5" spans="1:9" ht="18.75" customHeight="1">
      <c r="A5" s="1"/>
    </row>
    <row r="6" spans="1:9" ht="18.75" customHeight="1">
      <c r="B6" s="45" t="s">
        <v>10</v>
      </c>
      <c r="C6" s="47" t="s">
        <v>57</v>
      </c>
      <c r="D6" s="27" t="s">
        <v>96</v>
      </c>
      <c r="E6" s="37"/>
      <c r="G6" s="45" t="s">
        <v>97</v>
      </c>
      <c r="H6" s="47" t="s">
        <v>57</v>
      </c>
      <c r="I6" s="27" t="s">
        <v>96</v>
      </c>
    </row>
    <row r="7" spans="1:9" ht="18.75" customHeight="1">
      <c r="B7" s="46"/>
      <c r="C7" s="48"/>
      <c r="D7" s="27" t="s">
        <v>52</v>
      </c>
      <c r="E7" s="37"/>
      <c r="G7" s="46"/>
      <c r="H7" s="48"/>
      <c r="I7" s="27" t="s">
        <v>52</v>
      </c>
    </row>
    <row r="8" spans="1:9" ht="18.75" customHeight="1">
      <c r="B8" s="9" t="s">
        <v>0</v>
      </c>
      <c r="C8" s="29">
        <v>254</v>
      </c>
      <c r="D8" s="42">
        <v>290</v>
      </c>
      <c r="E8" s="37"/>
      <c r="G8" s="9" t="s">
        <v>0</v>
      </c>
      <c r="H8" s="29">
        <v>104</v>
      </c>
      <c r="I8" s="43">
        <v>119</v>
      </c>
    </row>
    <row r="9" spans="1:9" ht="18.75" customHeight="1">
      <c r="B9" s="9" t="s">
        <v>62</v>
      </c>
      <c r="C9" s="29">
        <v>402</v>
      </c>
      <c r="D9" s="42">
        <v>459</v>
      </c>
      <c r="E9" s="37"/>
      <c r="G9" s="9" t="s">
        <v>67</v>
      </c>
      <c r="H9" s="29">
        <v>151</v>
      </c>
      <c r="I9" s="43">
        <v>172</v>
      </c>
    </row>
    <row r="10" spans="1:9" ht="18.75" customHeight="1">
      <c r="B10" s="9" t="s">
        <v>63</v>
      </c>
      <c r="C10" s="29">
        <v>584</v>
      </c>
      <c r="D10" s="42">
        <v>666</v>
      </c>
      <c r="E10" s="37"/>
      <c r="G10" s="9" t="s">
        <v>68</v>
      </c>
      <c r="H10" s="29">
        <v>195</v>
      </c>
      <c r="I10" s="43">
        <v>223</v>
      </c>
    </row>
    <row r="11" spans="1:9" ht="18.75" customHeight="1">
      <c r="B11" s="9" t="s">
        <v>64</v>
      </c>
      <c r="C11" s="30">
        <v>667</v>
      </c>
      <c r="D11" s="42">
        <v>761</v>
      </c>
      <c r="E11" s="37"/>
      <c r="G11" s="9" t="s">
        <v>69</v>
      </c>
      <c r="H11" s="29">
        <v>236</v>
      </c>
      <c r="I11" s="43">
        <v>269</v>
      </c>
    </row>
    <row r="12" spans="1:9" ht="18.75" customHeight="1">
      <c r="B12" s="12" t="s">
        <v>65</v>
      </c>
      <c r="C12" s="30">
        <v>750</v>
      </c>
      <c r="D12" s="42">
        <v>855</v>
      </c>
      <c r="E12" s="37"/>
      <c r="G12" s="9" t="s">
        <v>70</v>
      </c>
      <c r="H12" s="29">
        <v>273</v>
      </c>
      <c r="I12" s="43">
        <v>312</v>
      </c>
    </row>
    <row r="13" spans="1:9" ht="18.75" customHeight="1">
      <c r="B13" s="12" t="s">
        <v>66</v>
      </c>
      <c r="C13" s="30">
        <v>833</v>
      </c>
      <c r="D13" s="42">
        <v>950</v>
      </c>
      <c r="E13" s="37"/>
      <c r="G13" s="49" t="s">
        <v>107</v>
      </c>
      <c r="H13" s="50"/>
      <c r="I13" s="51"/>
    </row>
    <row r="14" spans="1:9" ht="18.75" customHeight="1">
      <c r="B14" s="49" t="s">
        <v>106</v>
      </c>
      <c r="C14" s="50"/>
      <c r="D14" s="51"/>
      <c r="E14" s="37"/>
      <c r="G14" s="37"/>
      <c r="H14" s="37"/>
      <c r="I14" s="37"/>
    </row>
    <row r="15" spans="1:9" ht="18.75" customHeight="1">
      <c r="B15" s="38"/>
      <c r="C15" s="39"/>
      <c r="D15" s="39"/>
      <c r="E15" s="37"/>
      <c r="G15" s="37"/>
      <c r="H15" s="37"/>
      <c r="I15" s="37"/>
    </row>
    <row r="16" spans="1:9" ht="18.75" customHeight="1">
      <c r="B16" s="45" t="s">
        <v>24</v>
      </c>
      <c r="C16" s="47" t="s">
        <v>57</v>
      </c>
      <c r="D16" s="27" t="s">
        <v>96</v>
      </c>
      <c r="E16" s="37"/>
      <c r="G16" s="45" t="s">
        <v>98</v>
      </c>
      <c r="H16" s="47" t="s">
        <v>57</v>
      </c>
      <c r="I16" s="27" t="s">
        <v>96</v>
      </c>
    </row>
    <row r="17" spans="2:9" ht="18.75" customHeight="1">
      <c r="B17" s="46"/>
      <c r="C17" s="48"/>
      <c r="D17" s="27" t="s">
        <v>52</v>
      </c>
      <c r="E17" s="37"/>
      <c r="G17" s="46"/>
      <c r="H17" s="48"/>
      <c r="I17" s="27" t="s">
        <v>52</v>
      </c>
    </row>
    <row r="18" spans="2:9" ht="18.75" customHeight="1">
      <c r="B18" s="9" t="s">
        <v>0</v>
      </c>
      <c r="C18" s="29">
        <v>254</v>
      </c>
      <c r="D18" s="42">
        <v>290</v>
      </c>
      <c r="E18" s="37"/>
      <c r="G18" s="9" t="s">
        <v>0</v>
      </c>
      <c r="H18" s="29">
        <v>104</v>
      </c>
      <c r="I18" s="42">
        <v>119</v>
      </c>
    </row>
    <row r="19" spans="2:9" ht="18.75" customHeight="1">
      <c r="B19" s="9" t="s">
        <v>62</v>
      </c>
      <c r="C19" s="29">
        <v>402</v>
      </c>
      <c r="D19" s="42">
        <v>459</v>
      </c>
      <c r="E19" s="37"/>
      <c r="G19" s="9" t="s">
        <v>62</v>
      </c>
      <c r="H19" s="29">
        <v>195</v>
      </c>
      <c r="I19" s="42">
        <v>223</v>
      </c>
    </row>
    <row r="20" spans="2:9" ht="18.75" customHeight="1">
      <c r="B20" s="9" t="s">
        <v>63</v>
      </c>
      <c r="C20" s="29">
        <v>584</v>
      </c>
      <c r="D20" s="42">
        <v>666</v>
      </c>
      <c r="E20" s="37"/>
      <c r="G20" s="9" t="s">
        <v>63</v>
      </c>
      <c r="H20" s="29">
        <v>273</v>
      </c>
      <c r="I20" s="42">
        <v>312</v>
      </c>
    </row>
    <row r="21" spans="2:9" ht="18.75" customHeight="1">
      <c r="B21" s="9" t="s">
        <v>64</v>
      </c>
      <c r="C21" s="30">
        <v>667</v>
      </c>
      <c r="D21" s="42">
        <v>761</v>
      </c>
      <c r="E21" s="37"/>
      <c r="G21" s="49" t="s">
        <v>108</v>
      </c>
      <c r="H21" s="50"/>
      <c r="I21" s="51"/>
    </row>
    <row r="22" spans="2:9" ht="18.75" customHeight="1">
      <c r="B22" s="12" t="s">
        <v>65</v>
      </c>
      <c r="C22" s="30">
        <v>750</v>
      </c>
      <c r="D22" s="42">
        <v>855</v>
      </c>
      <c r="E22" s="37"/>
      <c r="G22" s="37"/>
      <c r="H22" s="37"/>
      <c r="I22" s="37"/>
    </row>
    <row r="23" spans="2:9" ht="18.75" customHeight="1">
      <c r="B23" s="12" t="s">
        <v>66</v>
      </c>
      <c r="C23" s="30">
        <v>833</v>
      </c>
      <c r="D23" s="42">
        <v>950</v>
      </c>
      <c r="E23" s="37"/>
      <c r="G23" s="37"/>
      <c r="H23" s="37"/>
      <c r="I23" s="37"/>
    </row>
    <row r="24" spans="2:9" ht="18.75" customHeight="1">
      <c r="B24" s="49" t="s">
        <v>109</v>
      </c>
      <c r="C24" s="50"/>
      <c r="D24" s="51"/>
      <c r="E24" s="37"/>
      <c r="G24" s="37"/>
      <c r="H24" s="37"/>
      <c r="I24" s="37"/>
    </row>
    <row r="25" spans="2:9" ht="18.75" customHeight="1">
      <c r="B25" s="37"/>
      <c r="C25" s="37"/>
      <c r="D25" s="37"/>
      <c r="E25" s="37"/>
      <c r="G25" s="37"/>
      <c r="H25" s="37"/>
      <c r="I25" s="37"/>
    </row>
    <row r="26" spans="2:9" ht="18.75" customHeight="1">
      <c r="B26" s="45" t="s">
        <v>99</v>
      </c>
      <c r="C26" s="47" t="s">
        <v>57</v>
      </c>
      <c r="D26" s="27" t="s">
        <v>96</v>
      </c>
      <c r="E26" s="37"/>
      <c r="G26" s="45" t="s">
        <v>100</v>
      </c>
      <c r="H26" s="47" t="s">
        <v>57</v>
      </c>
      <c r="I26" s="27" t="s">
        <v>96</v>
      </c>
    </row>
    <row r="27" spans="2:9" ht="18.75" customHeight="1">
      <c r="B27" s="46"/>
      <c r="C27" s="48"/>
      <c r="D27" s="27" t="s">
        <v>52</v>
      </c>
      <c r="E27" s="37"/>
      <c r="G27" s="46"/>
      <c r="H27" s="48"/>
      <c r="I27" s="27" t="s">
        <v>52</v>
      </c>
    </row>
    <row r="28" spans="2:9" ht="18.75" customHeight="1">
      <c r="B28" s="9" t="s">
        <v>0</v>
      </c>
      <c r="C28" s="29">
        <v>254</v>
      </c>
      <c r="D28" s="42">
        <v>290</v>
      </c>
      <c r="E28" s="37"/>
      <c r="G28" s="9" t="s">
        <v>0</v>
      </c>
      <c r="H28" s="29">
        <v>105</v>
      </c>
      <c r="I28" s="42">
        <v>120</v>
      </c>
    </row>
    <row r="29" spans="2:9" ht="18.75" customHeight="1">
      <c r="B29" s="9" t="s">
        <v>62</v>
      </c>
      <c r="C29" s="29">
        <v>402</v>
      </c>
      <c r="D29" s="42">
        <v>459</v>
      </c>
      <c r="E29" s="37"/>
      <c r="G29" s="9" t="s">
        <v>62</v>
      </c>
      <c r="H29" s="29">
        <v>197</v>
      </c>
      <c r="I29" s="42">
        <v>225</v>
      </c>
    </row>
    <row r="30" spans="2:9" ht="18.75" customHeight="1">
      <c r="B30" s="9" t="s">
        <v>63</v>
      </c>
      <c r="C30" s="29">
        <v>584</v>
      </c>
      <c r="D30" s="42">
        <v>666</v>
      </c>
      <c r="E30" s="37"/>
      <c r="G30" s="9" t="s">
        <v>63</v>
      </c>
      <c r="H30" s="29">
        <v>276</v>
      </c>
      <c r="I30" s="42">
        <v>315</v>
      </c>
    </row>
    <row r="31" spans="2:9" ht="18.75" customHeight="1">
      <c r="B31" s="9" t="s">
        <v>64</v>
      </c>
      <c r="C31" s="30">
        <v>667</v>
      </c>
      <c r="D31" s="42">
        <v>761</v>
      </c>
      <c r="E31" s="37"/>
      <c r="G31" s="49" t="s">
        <v>108</v>
      </c>
      <c r="H31" s="50"/>
      <c r="I31" s="51"/>
    </row>
    <row r="32" spans="2:9" ht="18.75" customHeight="1">
      <c r="B32" s="12" t="s">
        <v>65</v>
      </c>
      <c r="C32" s="30">
        <v>750</v>
      </c>
      <c r="D32" s="42">
        <v>855</v>
      </c>
      <c r="E32" s="37"/>
    </row>
    <row r="33" spans="2:13" ht="18.75" customHeight="1">
      <c r="B33" s="12" t="s">
        <v>66</v>
      </c>
      <c r="C33" s="30">
        <v>833</v>
      </c>
      <c r="D33" s="42">
        <v>950</v>
      </c>
      <c r="E33" s="37"/>
    </row>
    <row r="34" spans="2:13" ht="18.75" customHeight="1">
      <c r="B34" s="49" t="s">
        <v>109</v>
      </c>
      <c r="C34" s="50"/>
      <c r="D34" s="51"/>
      <c r="E34" s="37"/>
      <c r="G34" s="57" t="s">
        <v>105</v>
      </c>
      <c r="H34" s="57"/>
      <c r="I34" s="57"/>
    </row>
    <row r="35" spans="2:13" ht="18.75" customHeight="1">
      <c r="B35" s="37"/>
      <c r="C35" s="37"/>
      <c r="D35" s="37"/>
      <c r="E35" s="37"/>
    </row>
    <row r="36" spans="2:13" ht="18.75" customHeight="1">
      <c r="B36" s="45" t="s">
        <v>28</v>
      </c>
      <c r="C36" s="47" t="s">
        <v>57</v>
      </c>
      <c r="D36" s="27" t="s">
        <v>96</v>
      </c>
      <c r="E36" s="37"/>
      <c r="G36" s="4" t="s">
        <v>79</v>
      </c>
      <c r="H36" s="27" t="s">
        <v>57</v>
      </c>
      <c r="I36" s="27" t="s">
        <v>52</v>
      </c>
      <c r="K36" s="37"/>
      <c r="L36" s="37"/>
      <c r="M36" s="37"/>
    </row>
    <row r="37" spans="2:13" ht="18.75" customHeight="1">
      <c r="B37" s="46"/>
      <c r="C37" s="48"/>
      <c r="D37" s="27" t="s">
        <v>52</v>
      </c>
      <c r="E37" s="37"/>
      <c r="G37" s="9" t="s">
        <v>80</v>
      </c>
      <c r="H37" s="29">
        <v>100</v>
      </c>
      <c r="I37" s="42">
        <v>104</v>
      </c>
    </row>
    <row r="38" spans="2:13" ht="18.75" customHeight="1">
      <c r="B38" s="9" t="s">
        <v>1</v>
      </c>
      <c r="C38" s="29">
        <v>181</v>
      </c>
      <c r="D38" s="42">
        <v>207</v>
      </c>
      <c r="E38" s="37"/>
      <c r="G38" s="37"/>
      <c r="H38" s="37"/>
      <c r="I38" s="37"/>
    </row>
    <row r="39" spans="2:13" ht="18.75" customHeight="1">
      <c r="B39" s="9" t="s">
        <v>63</v>
      </c>
      <c r="C39" s="29">
        <v>271</v>
      </c>
      <c r="D39" s="42">
        <v>309</v>
      </c>
      <c r="E39" s="37"/>
      <c r="G39" s="4" t="s">
        <v>44</v>
      </c>
      <c r="H39" s="27" t="s">
        <v>57</v>
      </c>
      <c r="I39" s="27" t="s">
        <v>52</v>
      </c>
    </row>
    <row r="40" spans="2:13" ht="18.75" customHeight="1">
      <c r="B40" s="9" t="s">
        <v>64</v>
      </c>
      <c r="C40" s="30">
        <v>362</v>
      </c>
      <c r="D40" s="42">
        <v>413</v>
      </c>
      <c r="E40" s="37"/>
      <c r="G40" s="9" t="s">
        <v>47</v>
      </c>
      <c r="H40" s="29">
        <v>200</v>
      </c>
      <c r="I40" s="42">
        <v>208</v>
      </c>
    </row>
    <row r="41" spans="2:13" ht="18.75" customHeight="1">
      <c r="B41" s="12" t="s">
        <v>65</v>
      </c>
      <c r="C41" s="30">
        <v>452</v>
      </c>
      <c r="D41" s="42">
        <v>515</v>
      </c>
      <c r="E41" s="37"/>
      <c r="G41" s="37"/>
      <c r="H41" s="37"/>
      <c r="I41" s="37"/>
    </row>
    <row r="42" spans="2:13" ht="18.75" customHeight="1">
      <c r="B42" s="12" t="s">
        <v>66</v>
      </c>
      <c r="C42" s="30">
        <v>542</v>
      </c>
      <c r="D42" s="42">
        <v>618</v>
      </c>
      <c r="E42" s="37"/>
      <c r="G42" s="4" t="s">
        <v>59</v>
      </c>
      <c r="H42" s="27" t="s">
        <v>57</v>
      </c>
      <c r="I42" s="27" t="s">
        <v>52</v>
      </c>
    </row>
    <row r="43" spans="2:13" ht="18.75" customHeight="1">
      <c r="B43" s="12" t="s">
        <v>71</v>
      </c>
      <c r="C43" s="30">
        <v>632</v>
      </c>
      <c r="D43" s="42">
        <v>721</v>
      </c>
      <c r="E43" s="37"/>
      <c r="G43" s="40" t="s">
        <v>101</v>
      </c>
      <c r="H43" s="29">
        <v>150</v>
      </c>
      <c r="I43" s="42">
        <v>156</v>
      </c>
    </row>
    <row r="44" spans="2:13" ht="18.75" customHeight="1">
      <c r="B44" s="12" t="s">
        <v>72</v>
      </c>
      <c r="C44" s="30">
        <v>723</v>
      </c>
      <c r="D44" s="42">
        <v>824</v>
      </c>
      <c r="E44" s="37"/>
      <c r="G44" s="37"/>
      <c r="H44" s="37"/>
      <c r="I44" s="37"/>
    </row>
    <row r="45" spans="2:13" ht="18.75" customHeight="1">
      <c r="B45" s="54" t="s">
        <v>111</v>
      </c>
      <c r="C45" s="55"/>
      <c r="D45" s="56"/>
      <c r="E45" s="37"/>
      <c r="G45" s="45" t="s">
        <v>118</v>
      </c>
      <c r="H45" s="58" t="s">
        <v>116</v>
      </c>
      <c r="I45" s="59"/>
    </row>
    <row r="46" spans="2:13" ht="18.75" customHeight="1">
      <c r="B46" s="54" t="s">
        <v>112</v>
      </c>
      <c r="C46" s="55"/>
      <c r="D46" s="56"/>
      <c r="E46" s="37"/>
      <c r="G46" s="62"/>
      <c r="H46" s="60"/>
      <c r="I46" s="61"/>
    </row>
    <row r="47" spans="2:13" ht="18.75" customHeight="1">
      <c r="B47" s="54" t="s">
        <v>113</v>
      </c>
      <c r="C47" s="55"/>
      <c r="D47" s="56"/>
      <c r="E47" s="37"/>
      <c r="G47" s="45" t="s">
        <v>120</v>
      </c>
      <c r="H47" s="58" t="s">
        <v>117</v>
      </c>
      <c r="I47" s="59"/>
    </row>
    <row r="48" spans="2:13" ht="18.75" customHeight="1">
      <c r="B48" s="54" t="s">
        <v>114</v>
      </c>
      <c r="C48" s="55"/>
      <c r="D48" s="56"/>
      <c r="E48" s="37"/>
      <c r="G48" s="62"/>
      <c r="H48" s="60"/>
      <c r="I48" s="61"/>
    </row>
    <row r="49" spans="1:9" ht="18.75" customHeight="1">
      <c r="B49" s="54" t="s">
        <v>115</v>
      </c>
      <c r="C49" s="55"/>
      <c r="D49" s="56"/>
    </row>
    <row r="52" spans="1:9" ht="14.25">
      <c r="A52" s="36"/>
      <c r="B52" s="44" t="s">
        <v>102</v>
      </c>
      <c r="C52" s="36"/>
      <c r="D52" s="36"/>
      <c r="E52" s="36"/>
      <c r="F52" s="36"/>
      <c r="G52" s="36"/>
      <c r="H52" s="36"/>
      <c r="I52" s="36"/>
    </row>
  </sheetData>
  <mergeCells count="32">
    <mergeCell ref="B46:D46"/>
    <mergeCell ref="B47:D47"/>
    <mergeCell ref="B48:D48"/>
    <mergeCell ref="B49:D49"/>
    <mergeCell ref="G31:I31"/>
    <mergeCell ref="G34:I34"/>
    <mergeCell ref="H45:I46"/>
    <mergeCell ref="H47:I48"/>
    <mergeCell ref="G45:G46"/>
    <mergeCell ref="G47:G48"/>
    <mergeCell ref="A1:I1"/>
    <mergeCell ref="A3:I3"/>
    <mergeCell ref="B45:D45"/>
    <mergeCell ref="H26:H27"/>
    <mergeCell ref="G26:G27"/>
    <mergeCell ref="B34:D34"/>
    <mergeCell ref="B36:B37"/>
    <mergeCell ref="C36:C37"/>
    <mergeCell ref="G6:G7"/>
    <mergeCell ref="H6:H7"/>
    <mergeCell ref="G13:I13"/>
    <mergeCell ref="G16:G17"/>
    <mergeCell ref="H16:H17"/>
    <mergeCell ref="G21:I21"/>
    <mergeCell ref="B26:B27"/>
    <mergeCell ref="C26:C27"/>
    <mergeCell ref="B16:B17"/>
    <mergeCell ref="C16:C17"/>
    <mergeCell ref="B24:D24"/>
    <mergeCell ref="B6:B7"/>
    <mergeCell ref="C6:C7"/>
    <mergeCell ref="B14:D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&amp;L別紙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7"/>
  <sheetViews>
    <sheetView view="pageBreakPreview" zoomScale="85" zoomScaleNormal="100" zoomScaleSheetLayoutView="85" workbookViewId="0">
      <selection sqref="A1:I1"/>
    </sheetView>
  </sheetViews>
  <sheetFormatPr defaultRowHeight="13.5"/>
  <cols>
    <col min="1" max="1" width="2.25" style="5" customWidth="1"/>
    <col min="2" max="2" width="29.75" style="5" customWidth="1"/>
    <col min="3" max="3" width="8" style="5" customWidth="1"/>
    <col min="4" max="4" width="13.625" style="5" customWidth="1"/>
    <col min="5" max="6" width="2.25" style="5" customWidth="1"/>
    <col min="7" max="7" width="29.875" style="5" customWidth="1"/>
    <col min="8" max="8" width="8" style="5" customWidth="1"/>
    <col min="9" max="9" width="13.625" style="5" customWidth="1"/>
    <col min="10" max="10" width="2.25" style="5" customWidth="1"/>
    <col min="11" max="16384" width="9" style="5"/>
  </cols>
  <sheetData>
    <row r="1" spans="1:9" ht="24">
      <c r="A1" s="52" t="s">
        <v>56</v>
      </c>
      <c r="B1" s="52"/>
      <c r="C1" s="52"/>
      <c r="D1" s="52"/>
      <c r="E1" s="52"/>
      <c r="F1" s="52"/>
      <c r="G1" s="52"/>
      <c r="H1" s="52"/>
      <c r="I1" s="52"/>
    </row>
    <row r="2" spans="1:9" ht="13.5" customHeight="1">
      <c r="A2" s="1"/>
    </row>
    <row r="3" spans="1:9" ht="18.75" customHeight="1">
      <c r="A3" s="53" t="s">
        <v>103</v>
      </c>
      <c r="B3" s="53"/>
      <c r="C3" s="53"/>
      <c r="D3" s="53"/>
      <c r="E3" s="53"/>
      <c r="F3" s="53"/>
      <c r="G3" s="53"/>
      <c r="H3" s="53"/>
      <c r="I3" s="53"/>
    </row>
    <row r="4" spans="1:9" ht="18.75" customHeight="1">
      <c r="A4" s="24"/>
      <c r="I4" s="41" t="s">
        <v>61</v>
      </c>
    </row>
    <row r="5" spans="1:9" ht="18.75" customHeight="1">
      <c r="A5" s="1"/>
      <c r="B5" s="37" t="s">
        <v>104</v>
      </c>
    </row>
    <row r="6" spans="1:9" ht="18.75" customHeight="1">
      <c r="B6" s="45" t="s">
        <v>81</v>
      </c>
      <c r="C6" s="47" t="s">
        <v>57</v>
      </c>
      <c r="D6" s="27" t="s">
        <v>96</v>
      </c>
      <c r="E6" s="37"/>
      <c r="G6" s="45" t="s">
        <v>91</v>
      </c>
      <c r="H6" s="47" t="s">
        <v>57</v>
      </c>
      <c r="I6" s="27" t="s">
        <v>96</v>
      </c>
    </row>
    <row r="7" spans="1:9" ht="18.75" customHeight="1">
      <c r="B7" s="46"/>
      <c r="C7" s="46"/>
      <c r="D7" s="27" t="s">
        <v>52</v>
      </c>
      <c r="E7" s="37"/>
      <c r="G7" s="46"/>
      <c r="H7" s="46"/>
      <c r="I7" s="27" t="s">
        <v>52</v>
      </c>
    </row>
    <row r="8" spans="1:9" ht="18.75" customHeight="1">
      <c r="B8" s="9" t="s">
        <v>0</v>
      </c>
      <c r="C8" s="29">
        <v>230</v>
      </c>
      <c r="D8" s="42">
        <v>230</v>
      </c>
      <c r="E8" s="37"/>
      <c r="G8" s="9" t="s">
        <v>0</v>
      </c>
      <c r="H8" s="29">
        <v>80</v>
      </c>
      <c r="I8" s="42">
        <v>80</v>
      </c>
    </row>
    <row r="9" spans="1:9" ht="18.75" customHeight="1">
      <c r="B9" s="9" t="s">
        <v>62</v>
      </c>
      <c r="C9" s="29">
        <v>400</v>
      </c>
      <c r="D9" s="42">
        <v>400</v>
      </c>
      <c r="E9" s="37"/>
      <c r="G9" s="9" t="s">
        <v>62</v>
      </c>
      <c r="H9" s="29">
        <v>150</v>
      </c>
      <c r="I9" s="42">
        <v>150</v>
      </c>
    </row>
    <row r="10" spans="1:9" ht="18.75" customHeight="1">
      <c r="B10" s="9" t="s">
        <v>63</v>
      </c>
      <c r="C10" s="29">
        <v>580</v>
      </c>
      <c r="D10" s="42">
        <v>580</v>
      </c>
      <c r="E10" s="37"/>
      <c r="G10" s="9" t="s">
        <v>63</v>
      </c>
      <c r="H10" s="29">
        <v>225</v>
      </c>
      <c r="I10" s="42">
        <v>225</v>
      </c>
    </row>
    <row r="11" spans="1:9" ht="18.75" customHeight="1">
      <c r="B11" s="9" t="s">
        <v>64</v>
      </c>
      <c r="C11" s="30">
        <v>655</v>
      </c>
      <c r="D11" s="42">
        <v>655</v>
      </c>
      <c r="E11" s="37"/>
      <c r="G11" s="9" t="s">
        <v>64</v>
      </c>
      <c r="H11" s="30">
        <v>295</v>
      </c>
      <c r="I11" s="42">
        <v>295</v>
      </c>
    </row>
    <row r="12" spans="1:9" ht="18.75" customHeight="1">
      <c r="B12" s="12" t="s">
        <v>65</v>
      </c>
      <c r="C12" s="30">
        <v>730</v>
      </c>
      <c r="D12" s="42">
        <v>730</v>
      </c>
      <c r="E12" s="37"/>
      <c r="G12" s="12" t="s">
        <v>65</v>
      </c>
      <c r="H12" s="30">
        <v>365</v>
      </c>
      <c r="I12" s="42">
        <v>365</v>
      </c>
    </row>
    <row r="13" spans="1:9" ht="18.75" customHeight="1">
      <c r="B13" s="12" t="s">
        <v>66</v>
      </c>
      <c r="C13" s="30">
        <v>805</v>
      </c>
      <c r="D13" s="42">
        <v>805</v>
      </c>
      <c r="E13" s="37"/>
      <c r="G13" s="12" t="s">
        <v>66</v>
      </c>
      <c r="H13" s="30">
        <v>435</v>
      </c>
      <c r="I13" s="42">
        <v>435</v>
      </c>
    </row>
    <row r="14" spans="1:9" ht="18.75" customHeight="1">
      <c r="B14" s="9" t="s">
        <v>71</v>
      </c>
      <c r="C14" s="29">
        <v>875</v>
      </c>
      <c r="D14" s="42">
        <v>875</v>
      </c>
      <c r="E14" s="37"/>
      <c r="G14" s="9" t="s">
        <v>71</v>
      </c>
      <c r="H14" s="29">
        <v>505</v>
      </c>
      <c r="I14" s="42">
        <v>505</v>
      </c>
    </row>
    <row r="15" spans="1:9" ht="18.75" customHeight="1">
      <c r="B15" s="9" t="s">
        <v>72</v>
      </c>
      <c r="C15" s="30">
        <v>945</v>
      </c>
      <c r="D15" s="42">
        <v>945</v>
      </c>
      <c r="G15" s="9" t="s">
        <v>72</v>
      </c>
      <c r="H15" s="30">
        <v>575</v>
      </c>
      <c r="I15" s="42">
        <v>575</v>
      </c>
    </row>
    <row r="16" spans="1:9" ht="18.75" customHeight="1">
      <c r="B16" s="12" t="s">
        <v>83</v>
      </c>
      <c r="C16" s="30">
        <v>1015</v>
      </c>
      <c r="D16" s="42">
        <v>1015</v>
      </c>
      <c r="G16" s="12" t="s">
        <v>83</v>
      </c>
      <c r="H16" s="30">
        <v>645</v>
      </c>
      <c r="I16" s="42">
        <v>645</v>
      </c>
    </row>
    <row r="17" spans="1:9" ht="18.75" customHeight="1">
      <c r="A17" s="36"/>
      <c r="B17" s="12" t="s">
        <v>84</v>
      </c>
      <c r="C17" s="30">
        <v>1085</v>
      </c>
      <c r="D17" s="42">
        <v>1085</v>
      </c>
      <c r="E17" s="36"/>
      <c r="F17" s="36"/>
      <c r="G17" s="12" t="s">
        <v>84</v>
      </c>
      <c r="H17" s="30">
        <v>715</v>
      </c>
      <c r="I17" s="42">
        <v>715</v>
      </c>
    </row>
    <row r="18" spans="1:9" ht="18.75" customHeight="1">
      <c r="B18" s="9" t="s">
        <v>85</v>
      </c>
      <c r="C18" s="29">
        <v>1155</v>
      </c>
      <c r="D18" s="42">
        <v>1155</v>
      </c>
      <c r="G18" s="9" t="s">
        <v>85</v>
      </c>
      <c r="H18" s="29">
        <v>785</v>
      </c>
      <c r="I18" s="42">
        <v>785</v>
      </c>
    </row>
    <row r="19" spans="1:9" ht="18.75" customHeight="1">
      <c r="B19" s="9" t="s">
        <v>86</v>
      </c>
      <c r="C19" s="30">
        <v>1225</v>
      </c>
      <c r="D19" s="42">
        <v>1225</v>
      </c>
      <c r="G19" s="9" t="s">
        <v>86</v>
      </c>
      <c r="H19" s="30">
        <v>855</v>
      </c>
      <c r="I19" s="42">
        <v>855</v>
      </c>
    </row>
    <row r="20" spans="1:9" ht="18.75" customHeight="1">
      <c r="B20" s="12" t="s">
        <v>87</v>
      </c>
      <c r="C20" s="30">
        <v>1295</v>
      </c>
      <c r="D20" s="42">
        <v>1295</v>
      </c>
      <c r="G20" s="12" t="s">
        <v>87</v>
      </c>
      <c r="H20" s="30">
        <v>925</v>
      </c>
      <c r="I20" s="42">
        <v>925</v>
      </c>
    </row>
    <row r="21" spans="1:9" ht="18.75" customHeight="1">
      <c r="B21" s="12" t="s">
        <v>88</v>
      </c>
      <c r="C21" s="30">
        <v>1365</v>
      </c>
      <c r="D21" s="42">
        <v>1365</v>
      </c>
      <c r="G21" s="12" t="s">
        <v>88</v>
      </c>
      <c r="H21" s="30">
        <v>995</v>
      </c>
      <c r="I21" s="42">
        <v>995</v>
      </c>
    </row>
    <row r="22" spans="1:9" ht="18.75" customHeight="1">
      <c r="B22" s="9" t="s">
        <v>89</v>
      </c>
      <c r="C22" s="29">
        <v>1435</v>
      </c>
      <c r="D22" s="42">
        <v>1435</v>
      </c>
      <c r="G22" s="9" t="s">
        <v>89</v>
      </c>
      <c r="H22" s="29">
        <v>1065</v>
      </c>
      <c r="I22" s="42">
        <v>1065</v>
      </c>
    </row>
    <row r="23" spans="1:9" ht="18.75" customHeight="1">
      <c r="B23" s="9" t="s">
        <v>90</v>
      </c>
      <c r="C23" s="30">
        <v>1505</v>
      </c>
      <c r="D23" s="42">
        <v>1505</v>
      </c>
      <c r="G23" s="9" t="s">
        <v>90</v>
      </c>
      <c r="H23" s="30">
        <v>1135</v>
      </c>
      <c r="I23" s="42">
        <v>1135</v>
      </c>
    </row>
    <row r="24" spans="1:9" ht="18.75" customHeight="1">
      <c r="B24" s="49" t="s">
        <v>110</v>
      </c>
      <c r="C24" s="50"/>
      <c r="D24" s="51"/>
      <c r="G24" s="49" t="s">
        <v>110</v>
      </c>
      <c r="H24" s="50"/>
      <c r="I24" s="51"/>
    </row>
    <row r="27" spans="1:9" ht="14.25">
      <c r="B27" s="44" t="s">
        <v>102</v>
      </c>
    </row>
  </sheetData>
  <mergeCells count="8">
    <mergeCell ref="B24:D24"/>
    <mergeCell ref="G24:I24"/>
    <mergeCell ref="A1:I1"/>
    <mergeCell ref="A3:I3"/>
    <mergeCell ref="B6:B7"/>
    <mergeCell ref="C6:C7"/>
    <mergeCell ref="G6:G7"/>
    <mergeCell ref="H6:H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&amp;L別紙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6"/>
  <sheetViews>
    <sheetView view="pageBreakPreview" zoomScaleNormal="100" zoomScaleSheetLayoutView="100" workbookViewId="0"/>
  </sheetViews>
  <sheetFormatPr defaultRowHeight="13.5"/>
  <cols>
    <col min="1" max="3" width="2.25" style="5" customWidth="1"/>
    <col min="4" max="4" width="39.875" style="5" customWidth="1"/>
    <col min="5" max="5" width="8" style="5" customWidth="1"/>
    <col min="6" max="6" width="9" style="5" customWidth="1"/>
    <col min="7" max="7" width="12.75" style="5" customWidth="1"/>
    <col min="8" max="8" width="16.875" style="5" customWidth="1"/>
    <col min="9" max="9" width="13.625" style="5" customWidth="1"/>
    <col min="10" max="10" width="9" style="5"/>
    <col min="11" max="11" width="9" style="5" customWidth="1"/>
    <col min="12" max="16384" width="9" style="5"/>
  </cols>
  <sheetData>
    <row r="1" spans="1:9">
      <c r="A1" s="5" t="s">
        <v>78</v>
      </c>
    </row>
    <row r="2" spans="1:9" ht="18.75">
      <c r="C2" s="34" t="s">
        <v>56</v>
      </c>
    </row>
    <row r="3" spans="1:9" ht="17.25">
      <c r="C3" s="24"/>
      <c r="D3" s="35" t="s">
        <v>58</v>
      </c>
    </row>
    <row r="4" spans="1:9">
      <c r="C4" s="1"/>
    </row>
    <row r="5" spans="1:9" ht="13.5" customHeight="1">
      <c r="C5" s="24"/>
      <c r="I5" s="28" t="s">
        <v>61</v>
      </c>
    </row>
    <row r="6" spans="1:9">
      <c r="C6" s="1"/>
    </row>
    <row r="7" spans="1:9">
      <c r="D7" s="45" t="s">
        <v>10</v>
      </c>
      <c r="E7" s="47" t="s">
        <v>57</v>
      </c>
      <c r="F7" s="47" t="s">
        <v>3</v>
      </c>
      <c r="G7" s="47" t="s">
        <v>4</v>
      </c>
      <c r="H7" s="47" t="s">
        <v>94</v>
      </c>
      <c r="I7" s="27" t="s">
        <v>96</v>
      </c>
    </row>
    <row r="8" spans="1:9">
      <c r="D8" s="46"/>
      <c r="E8" s="46"/>
      <c r="F8" s="46"/>
      <c r="G8" s="46"/>
      <c r="H8" s="46"/>
      <c r="I8" s="2" t="s">
        <v>52</v>
      </c>
    </row>
    <row r="9" spans="1:9">
      <c r="D9" s="9" t="s">
        <v>0</v>
      </c>
      <c r="E9" s="29">
        <v>254</v>
      </c>
      <c r="F9" s="10">
        <v>10.36</v>
      </c>
      <c r="G9" s="10">
        <v>1.1000000000000001</v>
      </c>
      <c r="H9" s="10">
        <f t="shared" ref="H9:H14" si="0">ROUNDDOWN(E9*F9*G9,0)</f>
        <v>2894</v>
      </c>
      <c r="I9" s="25">
        <f t="shared" ref="I9:I14" si="1">H9-(ROUNDDOWN((H9*0.9),0))</f>
        <v>290</v>
      </c>
    </row>
    <row r="10" spans="1:9">
      <c r="D10" s="9" t="s">
        <v>62</v>
      </c>
      <c r="E10" s="29">
        <v>402</v>
      </c>
      <c r="F10" s="10">
        <v>10.36</v>
      </c>
      <c r="G10" s="10">
        <v>1.1000000000000001</v>
      </c>
      <c r="H10" s="10">
        <f t="shared" si="0"/>
        <v>4581</v>
      </c>
      <c r="I10" s="25">
        <f t="shared" si="1"/>
        <v>459</v>
      </c>
    </row>
    <row r="11" spans="1:9">
      <c r="D11" s="9" t="s">
        <v>63</v>
      </c>
      <c r="E11" s="29">
        <v>584</v>
      </c>
      <c r="F11" s="10">
        <v>10.36</v>
      </c>
      <c r="G11" s="10">
        <v>1.1000000000000001</v>
      </c>
      <c r="H11" s="10">
        <f t="shared" si="0"/>
        <v>6655</v>
      </c>
      <c r="I11" s="25">
        <f t="shared" si="1"/>
        <v>666</v>
      </c>
    </row>
    <row r="12" spans="1:9">
      <c r="D12" s="9" t="s">
        <v>64</v>
      </c>
      <c r="E12" s="30">
        <v>667</v>
      </c>
      <c r="F12" s="10">
        <v>10.36</v>
      </c>
      <c r="G12" s="10">
        <v>1.1000000000000001</v>
      </c>
      <c r="H12" s="10">
        <f t="shared" si="0"/>
        <v>7601</v>
      </c>
      <c r="I12" s="25">
        <f t="shared" si="1"/>
        <v>761</v>
      </c>
    </row>
    <row r="13" spans="1:9">
      <c r="D13" s="12" t="s">
        <v>65</v>
      </c>
      <c r="E13" s="30">
        <v>750</v>
      </c>
      <c r="F13" s="10">
        <v>10.36</v>
      </c>
      <c r="G13" s="10">
        <v>1.1000000000000001</v>
      </c>
      <c r="H13" s="10">
        <f t="shared" si="0"/>
        <v>8547</v>
      </c>
      <c r="I13" s="25">
        <f t="shared" si="1"/>
        <v>855</v>
      </c>
    </row>
    <row r="14" spans="1:9">
      <c r="D14" s="12" t="s">
        <v>66</v>
      </c>
      <c r="E14" s="30">
        <v>833</v>
      </c>
      <c r="F14" s="10">
        <v>10.36</v>
      </c>
      <c r="G14" s="10">
        <v>1.1000000000000001</v>
      </c>
      <c r="H14" s="10">
        <f t="shared" si="0"/>
        <v>9492</v>
      </c>
      <c r="I14" s="25">
        <f t="shared" si="1"/>
        <v>950</v>
      </c>
    </row>
    <row r="15" spans="1:9">
      <c r="D15" s="49" t="s">
        <v>53</v>
      </c>
      <c r="E15" s="50"/>
      <c r="F15" s="50"/>
      <c r="G15" s="50"/>
      <c r="H15" s="50"/>
      <c r="I15" s="51"/>
    </row>
    <row r="16" spans="1:9">
      <c r="D16" s="7"/>
      <c r="E16" s="13"/>
      <c r="F16" s="8"/>
      <c r="G16" s="13"/>
      <c r="H16" s="13"/>
      <c r="I16" s="13"/>
    </row>
    <row r="17" spans="4:9">
      <c r="D17" s="45" t="s">
        <v>97</v>
      </c>
      <c r="E17" s="47" t="s">
        <v>57</v>
      </c>
      <c r="F17" s="47" t="s">
        <v>3</v>
      </c>
      <c r="G17" s="47" t="s">
        <v>4</v>
      </c>
      <c r="H17" s="47" t="s">
        <v>94</v>
      </c>
      <c r="I17" s="27" t="s">
        <v>96</v>
      </c>
    </row>
    <row r="18" spans="4:9">
      <c r="D18" s="46"/>
      <c r="E18" s="46"/>
      <c r="F18" s="46"/>
      <c r="G18" s="46"/>
      <c r="H18" s="46"/>
      <c r="I18" s="2" t="s">
        <v>52</v>
      </c>
    </row>
    <row r="19" spans="4:9">
      <c r="D19" s="15" t="s">
        <v>0</v>
      </c>
      <c r="E19" s="29">
        <v>104</v>
      </c>
      <c r="F19" s="10">
        <v>10.36</v>
      </c>
      <c r="G19" s="10">
        <v>1.1000000000000001</v>
      </c>
      <c r="H19" s="10">
        <f>ROUNDDOWN(E19*F19*G19,0)</f>
        <v>1185</v>
      </c>
      <c r="I19" s="25">
        <f>H19-(ROUNDDOWN((H19*0.9),0))</f>
        <v>119</v>
      </c>
    </row>
    <row r="20" spans="4:9">
      <c r="D20" s="16" t="s">
        <v>67</v>
      </c>
      <c r="E20" s="29">
        <v>151</v>
      </c>
      <c r="F20" s="10">
        <v>10.36</v>
      </c>
      <c r="G20" s="10">
        <v>1.1000000000000001</v>
      </c>
      <c r="H20" s="10">
        <f>ROUNDDOWN(E20*F20*G20,0)</f>
        <v>1720</v>
      </c>
      <c r="I20" s="25">
        <f>H20-(ROUNDDOWN((H20*0.9),0))</f>
        <v>172</v>
      </c>
    </row>
    <row r="21" spans="4:9">
      <c r="D21" s="16" t="s">
        <v>68</v>
      </c>
      <c r="E21" s="29">
        <v>195</v>
      </c>
      <c r="F21" s="10">
        <v>10.36</v>
      </c>
      <c r="G21" s="10">
        <v>1.1000000000000001</v>
      </c>
      <c r="H21" s="10">
        <f>ROUNDDOWN(E21*F21*G21,0)</f>
        <v>2222</v>
      </c>
      <c r="I21" s="25">
        <f>H21-(ROUNDDOWN((H21*0.9),0))</f>
        <v>223</v>
      </c>
    </row>
    <row r="22" spans="4:9">
      <c r="D22" s="16" t="s">
        <v>69</v>
      </c>
      <c r="E22" s="29">
        <v>236</v>
      </c>
      <c r="F22" s="10">
        <v>10.36</v>
      </c>
      <c r="G22" s="10">
        <v>1.1000000000000001</v>
      </c>
      <c r="H22" s="10">
        <f>ROUNDDOWN(E22*F22*G22,0)</f>
        <v>2689</v>
      </c>
      <c r="I22" s="25">
        <f>H22-(ROUNDDOWN((H22*0.9),0))</f>
        <v>269</v>
      </c>
    </row>
    <row r="23" spans="4:9">
      <c r="D23" s="16" t="s">
        <v>70</v>
      </c>
      <c r="E23" s="29">
        <v>273</v>
      </c>
      <c r="F23" s="10">
        <v>10.36</v>
      </c>
      <c r="G23" s="10">
        <v>1.1000000000000001</v>
      </c>
      <c r="H23" s="10">
        <f>ROUNDDOWN(E23*F23*G23,0)</f>
        <v>3111</v>
      </c>
      <c r="I23" s="25">
        <f>H23-(ROUNDDOWN((H23*0.9),0))</f>
        <v>312</v>
      </c>
    </row>
    <row r="24" spans="4:9">
      <c r="D24" s="49" t="s">
        <v>55</v>
      </c>
      <c r="E24" s="50"/>
      <c r="F24" s="50"/>
      <c r="G24" s="50"/>
      <c r="H24" s="50"/>
      <c r="I24" s="51"/>
    </row>
    <row r="26" spans="4:9">
      <c r="D26" s="45" t="s">
        <v>24</v>
      </c>
      <c r="E26" s="47" t="s">
        <v>57</v>
      </c>
      <c r="F26" s="47" t="s">
        <v>3</v>
      </c>
      <c r="G26" s="47" t="s">
        <v>4</v>
      </c>
      <c r="H26" s="47" t="s">
        <v>94</v>
      </c>
      <c r="I26" s="27" t="s">
        <v>96</v>
      </c>
    </row>
    <row r="27" spans="4:9">
      <c r="D27" s="46"/>
      <c r="E27" s="46"/>
      <c r="F27" s="46"/>
      <c r="G27" s="46"/>
      <c r="H27" s="46"/>
      <c r="I27" s="2" t="s">
        <v>52</v>
      </c>
    </row>
    <row r="28" spans="4:9">
      <c r="D28" s="9" t="s">
        <v>0</v>
      </c>
      <c r="E28" s="29">
        <v>254</v>
      </c>
      <c r="F28" s="10">
        <v>10.36</v>
      </c>
      <c r="G28" s="10">
        <v>1.1000000000000001</v>
      </c>
      <c r="H28" s="10">
        <f t="shared" ref="H28:H33" si="2">ROUNDDOWN(E28*F28*G28,0)</f>
        <v>2894</v>
      </c>
      <c r="I28" s="25">
        <f t="shared" ref="I28:I33" si="3">H28-(ROUNDDOWN((H28*0.9),0))</f>
        <v>290</v>
      </c>
    </row>
    <row r="29" spans="4:9">
      <c r="D29" s="9" t="s">
        <v>62</v>
      </c>
      <c r="E29" s="29">
        <v>402</v>
      </c>
      <c r="F29" s="10">
        <v>10.36</v>
      </c>
      <c r="G29" s="10">
        <v>1.1000000000000001</v>
      </c>
      <c r="H29" s="10">
        <f t="shared" si="2"/>
        <v>4581</v>
      </c>
      <c r="I29" s="25">
        <f t="shared" si="3"/>
        <v>459</v>
      </c>
    </row>
    <row r="30" spans="4:9">
      <c r="D30" s="9" t="s">
        <v>63</v>
      </c>
      <c r="E30" s="29">
        <v>584</v>
      </c>
      <c r="F30" s="10">
        <v>10.36</v>
      </c>
      <c r="G30" s="10">
        <v>1.1000000000000001</v>
      </c>
      <c r="H30" s="10">
        <f t="shared" si="2"/>
        <v>6655</v>
      </c>
      <c r="I30" s="25">
        <f t="shared" si="3"/>
        <v>666</v>
      </c>
    </row>
    <row r="31" spans="4:9">
      <c r="D31" s="9" t="s">
        <v>64</v>
      </c>
      <c r="E31" s="30">
        <v>667</v>
      </c>
      <c r="F31" s="10">
        <v>10.36</v>
      </c>
      <c r="G31" s="10">
        <v>1.1000000000000001</v>
      </c>
      <c r="H31" s="10">
        <f t="shared" si="2"/>
        <v>7601</v>
      </c>
      <c r="I31" s="25">
        <f t="shared" si="3"/>
        <v>761</v>
      </c>
    </row>
    <row r="32" spans="4:9">
      <c r="D32" s="12" t="s">
        <v>65</v>
      </c>
      <c r="E32" s="30">
        <v>750</v>
      </c>
      <c r="F32" s="10">
        <v>10.36</v>
      </c>
      <c r="G32" s="10">
        <v>1.1000000000000001</v>
      </c>
      <c r="H32" s="10">
        <f t="shared" si="2"/>
        <v>8547</v>
      </c>
      <c r="I32" s="25">
        <f t="shared" si="3"/>
        <v>855</v>
      </c>
    </row>
    <row r="33" spans="4:9">
      <c r="D33" s="12" t="s">
        <v>66</v>
      </c>
      <c r="E33" s="30">
        <v>833</v>
      </c>
      <c r="F33" s="10">
        <v>10.36</v>
      </c>
      <c r="G33" s="10">
        <v>1.1000000000000001</v>
      </c>
      <c r="H33" s="10">
        <f t="shared" si="2"/>
        <v>9492</v>
      </c>
      <c r="I33" s="25">
        <f t="shared" si="3"/>
        <v>950</v>
      </c>
    </row>
    <row r="34" spans="4:9">
      <c r="D34" s="49" t="s">
        <v>53</v>
      </c>
      <c r="E34" s="50"/>
      <c r="F34" s="50"/>
      <c r="G34" s="50"/>
      <c r="H34" s="50"/>
      <c r="I34" s="51"/>
    </row>
    <row r="36" spans="4:9">
      <c r="D36" s="45" t="s">
        <v>98</v>
      </c>
      <c r="E36" s="47" t="s">
        <v>57</v>
      </c>
      <c r="F36" s="47" t="s">
        <v>3</v>
      </c>
      <c r="G36" s="47" t="s">
        <v>4</v>
      </c>
      <c r="H36" s="47" t="s">
        <v>94</v>
      </c>
      <c r="I36" s="27" t="s">
        <v>96</v>
      </c>
    </row>
    <row r="37" spans="4:9">
      <c r="D37" s="46"/>
      <c r="E37" s="46"/>
      <c r="F37" s="46"/>
      <c r="G37" s="46"/>
      <c r="H37" s="46"/>
      <c r="I37" s="2" t="s">
        <v>52</v>
      </c>
    </row>
    <row r="38" spans="4:9">
      <c r="D38" s="15" t="s">
        <v>0</v>
      </c>
      <c r="E38" s="29">
        <v>104</v>
      </c>
      <c r="F38" s="10">
        <v>10.36</v>
      </c>
      <c r="G38" s="10">
        <v>1.1000000000000001</v>
      </c>
      <c r="H38" s="10">
        <f>ROUNDDOWN(E38*F38*G38,0)</f>
        <v>1185</v>
      </c>
      <c r="I38" s="25">
        <f>H38-(ROUNDDOWN((H38*0.9),0))</f>
        <v>119</v>
      </c>
    </row>
    <row r="39" spans="4:9">
      <c r="D39" s="16" t="s">
        <v>62</v>
      </c>
      <c r="E39" s="29">
        <v>195</v>
      </c>
      <c r="F39" s="10">
        <v>10.36</v>
      </c>
      <c r="G39" s="10">
        <v>1.1000000000000001</v>
      </c>
      <c r="H39" s="10">
        <f>ROUNDDOWN(E39*F39*G39,0)</f>
        <v>2222</v>
      </c>
      <c r="I39" s="25">
        <f>H39-(ROUNDDOWN((H39*0.9),0))</f>
        <v>223</v>
      </c>
    </row>
    <row r="40" spans="4:9">
      <c r="D40" s="16" t="s">
        <v>63</v>
      </c>
      <c r="E40" s="29">
        <v>273</v>
      </c>
      <c r="F40" s="10">
        <v>10.36</v>
      </c>
      <c r="G40" s="10">
        <v>1.1000000000000001</v>
      </c>
      <c r="H40" s="10">
        <f>ROUNDDOWN(E40*F40*G40,0)</f>
        <v>3111</v>
      </c>
      <c r="I40" s="25">
        <f>H40-(ROUNDDOWN((H40*0.9),0))</f>
        <v>312</v>
      </c>
    </row>
    <row r="41" spans="4:9">
      <c r="D41" s="49" t="s">
        <v>54</v>
      </c>
      <c r="E41" s="50"/>
      <c r="F41" s="50"/>
      <c r="G41" s="50"/>
      <c r="H41" s="50"/>
      <c r="I41" s="51"/>
    </row>
    <row r="43" spans="4:9">
      <c r="D43" s="45" t="s">
        <v>28</v>
      </c>
      <c r="E43" s="47" t="s">
        <v>57</v>
      </c>
      <c r="F43" s="47" t="s">
        <v>3</v>
      </c>
      <c r="G43" s="47" t="s">
        <v>4</v>
      </c>
      <c r="H43" s="47" t="s">
        <v>94</v>
      </c>
      <c r="I43" s="27" t="s">
        <v>96</v>
      </c>
    </row>
    <row r="44" spans="4:9">
      <c r="D44" s="46"/>
      <c r="E44" s="46"/>
      <c r="F44" s="46"/>
      <c r="G44" s="46"/>
      <c r="H44" s="46"/>
      <c r="I44" s="2" t="s">
        <v>52</v>
      </c>
    </row>
    <row r="45" spans="4:9">
      <c r="D45" s="16" t="s">
        <v>1</v>
      </c>
      <c r="E45" s="29">
        <v>181</v>
      </c>
      <c r="F45" s="10">
        <v>10.36</v>
      </c>
      <c r="G45" s="10">
        <v>1.1000000000000001</v>
      </c>
      <c r="H45" s="10">
        <f t="shared" ref="H45:H51" si="4">ROUNDDOWN(E45*F45*G45,0)</f>
        <v>2062</v>
      </c>
      <c r="I45" s="25">
        <f t="shared" ref="I45:I51" si="5">H45-(ROUNDDOWN((H45*0.9),0))</f>
        <v>207</v>
      </c>
    </row>
    <row r="46" spans="4:9">
      <c r="D46" s="16" t="s">
        <v>63</v>
      </c>
      <c r="E46" s="29">
        <v>271</v>
      </c>
      <c r="F46" s="10">
        <v>10.36</v>
      </c>
      <c r="G46" s="10">
        <v>1.1000000000000001</v>
      </c>
      <c r="H46" s="10">
        <f t="shared" si="4"/>
        <v>3088</v>
      </c>
      <c r="I46" s="25">
        <f t="shared" si="5"/>
        <v>309</v>
      </c>
    </row>
    <row r="47" spans="4:9">
      <c r="D47" s="16" t="s">
        <v>64</v>
      </c>
      <c r="E47" s="30">
        <v>362</v>
      </c>
      <c r="F47" s="10">
        <v>10.36</v>
      </c>
      <c r="G47" s="10">
        <v>1.1000000000000001</v>
      </c>
      <c r="H47" s="10">
        <f t="shared" si="4"/>
        <v>4125</v>
      </c>
      <c r="I47" s="25">
        <f t="shared" si="5"/>
        <v>413</v>
      </c>
    </row>
    <row r="48" spans="4:9">
      <c r="D48" s="19" t="s">
        <v>65</v>
      </c>
      <c r="E48" s="31">
        <v>452</v>
      </c>
      <c r="F48" s="10">
        <v>10.36</v>
      </c>
      <c r="G48" s="10">
        <v>1.1000000000000001</v>
      </c>
      <c r="H48" s="10">
        <f t="shared" si="4"/>
        <v>5150</v>
      </c>
      <c r="I48" s="25">
        <f t="shared" si="5"/>
        <v>515</v>
      </c>
    </row>
    <row r="49" spans="4:9">
      <c r="D49" s="19" t="s">
        <v>66</v>
      </c>
      <c r="E49" s="31">
        <v>542</v>
      </c>
      <c r="F49" s="10">
        <v>10.36</v>
      </c>
      <c r="G49" s="10">
        <v>1.1000000000000001</v>
      </c>
      <c r="H49" s="10">
        <f t="shared" si="4"/>
        <v>6176</v>
      </c>
      <c r="I49" s="25">
        <f t="shared" si="5"/>
        <v>618</v>
      </c>
    </row>
    <row r="50" spans="4:9">
      <c r="D50" s="19" t="s">
        <v>71</v>
      </c>
      <c r="E50" s="31">
        <v>632</v>
      </c>
      <c r="F50" s="10">
        <v>10.36</v>
      </c>
      <c r="G50" s="10">
        <v>1.1000000000000001</v>
      </c>
      <c r="H50" s="10">
        <f t="shared" si="4"/>
        <v>7202</v>
      </c>
      <c r="I50" s="25">
        <f t="shared" si="5"/>
        <v>721</v>
      </c>
    </row>
    <row r="51" spans="4:9">
      <c r="D51" s="19" t="s">
        <v>72</v>
      </c>
      <c r="E51" s="31">
        <v>723</v>
      </c>
      <c r="F51" s="10">
        <v>10.36</v>
      </c>
      <c r="G51" s="10">
        <v>1.1000000000000001</v>
      </c>
      <c r="H51" s="10">
        <f t="shared" si="4"/>
        <v>8239</v>
      </c>
      <c r="I51" s="25">
        <f t="shared" si="5"/>
        <v>824</v>
      </c>
    </row>
    <row r="52" spans="4:9" ht="27">
      <c r="D52" s="21" t="s">
        <v>73</v>
      </c>
      <c r="E52" s="31"/>
      <c r="F52" s="11"/>
      <c r="G52" s="11"/>
      <c r="H52" s="11"/>
      <c r="I52" s="26"/>
    </row>
    <row r="53" spans="4:9" ht="27">
      <c r="D53" s="21" t="s">
        <v>74</v>
      </c>
      <c r="E53" s="31"/>
      <c r="F53" s="11"/>
      <c r="G53" s="11"/>
      <c r="H53" s="11"/>
      <c r="I53" s="26"/>
    </row>
    <row r="54" spans="4:9" ht="27">
      <c r="D54" s="21" t="s">
        <v>75</v>
      </c>
      <c r="E54" s="31"/>
      <c r="F54" s="11"/>
      <c r="G54" s="11"/>
      <c r="H54" s="11"/>
      <c r="I54" s="26"/>
    </row>
    <row r="55" spans="4:9" ht="27">
      <c r="D55" s="21" t="s">
        <v>76</v>
      </c>
      <c r="E55" s="31"/>
      <c r="F55" s="11"/>
      <c r="G55" s="11"/>
      <c r="H55" s="11"/>
      <c r="I55" s="26"/>
    </row>
    <row r="56" spans="4:9" ht="27">
      <c r="D56" s="21" t="s">
        <v>77</v>
      </c>
      <c r="E56" s="31"/>
      <c r="F56" s="11"/>
      <c r="G56" s="11"/>
      <c r="H56" s="11"/>
      <c r="I56" s="26"/>
    </row>
    <row r="58" spans="4:9">
      <c r="D58" s="45" t="s">
        <v>99</v>
      </c>
      <c r="E58" s="47" t="s">
        <v>57</v>
      </c>
      <c r="F58" s="47" t="s">
        <v>3</v>
      </c>
      <c r="G58" s="47" t="s">
        <v>4</v>
      </c>
      <c r="H58" s="47" t="s">
        <v>94</v>
      </c>
      <c r="I58" s="27" t="s">
        <v>96</v>
      </c>
    </row>
    <row r="59" spans="4:9">
      <c r="D59" s="46"/>
      <c r="E59" s="46"/>
      <c r="F59" s="46"/>
      <c r="G59" s="46"/>
      <c r="H59" s="46"/>
      <c r="I59" s="2" t="s">
        <v>52</v>
      </c>
    </row>
    <row r="60" spans="4:9">
      <c r="D60" s="9" t="s">
        <v>0</v>
      </c>
      <c r="E60" s="29">
        <v>254</v>
      </c>
      <c r="F60" s="10">
        <v>10.36</v>
      </c>
      <c r="G60" s="10">
        <v>1.1000000000000001</v>
      </c>
      <c r="H60" s="10">
        <f t="shared" ref="H60:H65" si="6">ROUNDDOWN(E60*F60*G60,0)</f>
        <v>2894</v>
      </c>
      <c r="I60" s="25">
        <f t="shared" ref="I60:I65" si="7">H60-(ROUNDDOWN((H60*0.9),0))</f>
        <v>290</v>
      </c>
    </row>
    <row r="61" spans="4:9">
      <c r="D61" s="9" t="s">
        <v>62</v>
      </c>
      <c r="E61" s="29">
        <v>402</v>
      </c>
      <c r="F61" s="10">
        <v>10.36</v>
      </c>
      <c r="G61" s="10">
        <v>1.1000000000000001</v>
      </c>
      <c r="H61" s="10">
        <f t="shared" si="6"/>
        <v>4581</v>
      </c>
      <c r="I61" s="25">
        <f t="shared" si="7"/>
        <v>459</v>
      </c>
    </row>
    <row r="62" spans="4:9">
      <c r="D62" s="9" t="s">
        <v>63</v>
      </c>
      <c r="E62" s="29">
        <v>584</v>
      </c>
      <c r="F62" s="10">
        <v>10.36</v>
      </c>
      <c r="G62" s="10">
        <v>1.1000000000000001</v>
      </c>
      <c r="H62" s="10">
        <f t="shared" si="6"/>
        <v>6655</v>
      </c>
      <c r="I62" s="25">
        <f t="shared" si="7"/>
        <v>666</v>
      </c>
    </row>
    <row r="63" spans="4:9">
      <c r="D63" s="9" t="s">
        <v>64</v>
      </c>
      <c r="E63" s="30">
        <v>667</v>
      </c>
      <c r="F63" s="10">
        <v>10.36</v>
      </c>
      <c r="G63" s="10">
        <v>1.1000000000000001</v>
      </c>
      <c r="H63" s="10">
        <f t="shared" si="6"/>
        <v>7601</v>
      </c>
      <c r="I63" s="25">
        <f t="shared" si="7"/>
        <v>761</v>
      </c>
    </row>
    <row r="64" spans="4:9">
      <c r="D64" s="12" t="s">
        <v>65</v>
      </c>
      <c r="E64" s="30">
        <v>750</v>
      </c>
      <c r="F64" s="10">
        <v>10.36</v>
      </c>
      <c r="G64" s="10">
        <v>1.1000000000000001</v>
      </c>
      <c r="H64" s="10">
        <f t="shared" si="6"/>
        <v>8547</v>
      </c>
      <c r="I64" s="25">
        <f t="shared" si="7"/>
        <v>855</v>
      </c>
    </row>
    <row r="65" spans="4:9">
      <c r="D65" s="12" t="s">
        <v>66</v>
      </c>
      <c r="E65" s="30">
        <v>833</v>
      </c>
      <c r="F65" s="10">
        <v>10.36</v>
      </c>
      <c r="G65" s="10">
        <v>1.1000000000000001</v>
      </c>
      <c r="H65" s="10">
        <f t="shared" si="6"/>
        <v>9492</v>
      </c>
      <c r="I65" s="25">
        <f t="shared" si="7"/>
        <v>950</v>
      </c>
    </row>
    <row r="66" spans="4:9">
      <c r="D66" s="49" t="s">
        <v>53</v>
      </c>
      <c r="E66" s="50"/>
      <c r="F66" s="50"/>
      <c r="G66" s="50"/>
      <c r="H66" s="50"/>
      <c r="I66" s="51"/>
    </row>
    <row r="68" spans="4:9">
      <c r="D68" s="45" t="s">
        <v>100</v>
      </c>
      <c r="E68" s="47" t="s">
        <v>57</v>
      </c>
      <c r="F68" s="47" t="s">
        <v>3</v>
      </c>
      <c r="G68" s="47" t="s">
        <v>4</v>
      </c>
      <c r="H68" s="47" t="s">
        <v>94</v>
      </c>
      <c r="I68" s="27" t="s">
        <v>96</v>
      </c>
    </row>
    <row r="69" spans="4:9">
      <c r="D69" s="46"/>
      <c r="E69" s="46"/>
      <c r="F69" s="46"/>
      <c r="G69" s="46"/>
      <c r="H69" s="46"/>
      <c r="I69" s="2" t="s">
        <v>52</v>
      </c>
    </row>
    <row r="70" spans="4:9">
      <c r="D70" s="15" t="s">
        <v>0</v>
      </c>
      <c r="E70" s="29">
        <v>105</v>
      </c>
      <c r="F70" s="10">
        <v>10.36</v>
      </c>
      <c r="G70" s="10">
        <v>1.1000000000000001</v>
      </c>
      <c r="H70" s="10">
        <f>ROUNDDOWN(E70*F70*G70,0)</f>
        <v>1196</v>
      </c>
      <c r="I70" s="25">
        <f>H70-(ROUNDDOWN((H70*0.9),0))</f>
        <v>120</v>
      </c>
    </row>
    <row r="71" spans="4:9">
      <c r="D71" s="16" t="s">
        <v>62</v>
      </c>
      <c r="E71" s="29">
        <v>197</v>
      </c>
      <c r="F71" s="10">
        <v>10.36</v>
      </c>
      <c r="G71" s="10">
        <v>1.1000000000000001</v>
      </c>
      <c r="H71" s="10">
        <f>ROUNDDOWN(E71*F71*G71,0)</f>
        <v>2245</v>
      </c>
      <c r="I71" s="25">
        <f>H71-(ROUNDDOWN((H71*0.9),0))</f>
        <v>225</v>
      </c>
    </row>
    <row r="72" spans="4:9">
      <c r="D72" s="16" t="s">
        <v>63</v>
      </c>
      <c r="E72" s="29">
        <v>276</v>
      </c>
      <c r="F72" s="10">
        <v>10.36</v>
      </c>
      <c r="G72" s="10">
        <v>1.1000000000000001</v>
      </c>
      <c r="H72" s="10">
        <f>ROUNDDOWN(E72*F72*G72,0)</f>
        <v>3145</v>
      </c>
      <c r="I72" s="25">
        <f>H72-(ROUNDDOWN((H72*0.9),0))</f>
        <v>315</v>
      </c>
    </row>
    <row r="73" spans="4:9">
      <c r="D73" s="49" t="s">
        <v>54</v>
      </c>
      <c r="E73" s="50"/>
      <c r="F73" s="50"/>
      <c r="G73" s="50"/>
      <c r="H73" s="50"/>
      <c r="I73" s="51"/>
    </row>
    <row r="75" spans="4:9">
      <c r="D75" s="45" t="s">
        <v>81</v>
      </c>
      <c r="E75" s="47" t="s">
        <v>57</v>
      </c>
      <c r="F75" s="47" t="s">
        <v>3</v>
      </c>
      <c r="G75" s="47" t="s">
        <v>4</v>
      </c>
      <c r="H75" s="47" t="s">
        <v>93</v>
      </c>
      <c r="I75" s="27" t="s">
        <v>96</v>
      </c>
    </row>
    <row r="76" spans="4:9">
      <c r="D76" s="46"/>
      <c r="E76" s="46"/>
      <c r="F76" s="46"/>
      <c r="G76" s="46"/>
      <c r="H76" s="46"/>
      <c r="I76" s="2" t="s">
        <v>52</v>
      </c>
    </row>
    <row r="77" spans="4:9">
      <c r="D77" s="9" t="s">
        <v>0</v>
      </c>
      <c r="E77" s="29">
        <v>230</v>
      </c>
      <c r="F77" s="32" t="s">
        <v>92</v>
      </c>
      <c r="G77" s="32" t="s">
        <v>92</v>
      </c>
      <c r="H77" s="32" t="s">
        <v>92</v>
      </c>
      <c r="I77" s="25">
        <f t="shared" ref="I77:I92" si="8">E77</f>
        <v>230</v>
      </c>
    </row>
    <row r="78" spans="4:9">
      <c r="D78" s="9" t="s">
        <v>62</v>
      </c>
      <c r="E78" s="29">
        <v>400</v>
      </c>
      <c r="F78" s="32" t="s">
        <v>92</v>
      </c>
      <c r="G78" s="32" t="s">
        <v>92</v>
      </c>
      <c r="H78" s="32" t="s">
        <v>92</v>
      </c>
      <c r="I78" s="25">
        <f t="shared" si="8"/>
        <v>400</v>
      </c>
    </row>
    <row r="79" spans="4:9">
      <c r="D79" s="9" t="s">
        <v>63</v>
      </c>
      <c r="E79" s="29">
        <v>580</v>
      </c>
      <c r="F79" s="32" t="s">
        <v>92</v>
      </c>
      <c r="G79" s="32" t="s">
        <v>92</v>
      </c>
      <c r="H79" s="32" t="s">
        <v>92</v>
      </c>
      <c r="I79" s="25">
        <f t="shared" si="8"/>
        <v>580</v>
      </c>
    </row>
    <row r="80" spans="4:9">
      <c r="D80" s="9" t="s">
        <v>64</v>
      </c>
      <c r="E80" s="30">
        <v>655</v>
      </c>
      <c r="F80" s="32" t="s">
        <v>92</v>
      </c>
      <c r="G80" s="32" t="s">
        <v>92</v>
      </c>
      <c r="H80" s="32" t="s">
        <v>92</v>
      </c>
      <c r="I80" s="25">
        <f t="shared" si="8"/>
        <v>655</v>
      </c>
    </row>
    <row r="81" spans="4:9">
      <c r="D81" s="12" t="s">
        <v>65</v>
      </c>
      <c r="E81" s="30">
        <v>730</v>
      </c>
      <c r="F81" s="32" t="s">
        <v>92</v>
      </c>
      <c r="G81" s="32" t="s">
        <v>92</v>
      </c>
      <c r="H81" s="32" t="s">
        <v>92</v>
      </c>
      <c r="I81" s="25">
        <f t="shared" si="8"/>
        <v>730</v>
      </c>
    </row>
    <row r="82" spans="4:9">
      <c r="D82" s="12" t="s">
        <v>66</v>
      </c>
      <c r="E82" s="30">
        <v>805</v>
      </c>
      <c r="F82" s="32" t="s">
        <v>92</v>
      </c>
      <c r="G82" s="32" t="s">
        <v>92</v>
      </c>
      <c r="H82" s="32" t="s">
        <v>92</v>
      </c>
      <c r="I82" s="25">
        <f t="shared" si="8"/>
        <v>805</v>
      </c>
    </row>
    <row r="83" spans="4:9">
      <c r="D83" s="9" t="s">
        <v>71</v>
      </c>
      <c r="E83" s="29">
        <v>875</v>
      </c>
      <c r="F83" s="32" t="s">
        <v>92</v>
      </c>
      <c r="G83" s="32" t="s">
        <v>92</v>
      </c>
      <c r="H83" s="32" t="s">
        <v>92</v>
      </c>
      <c r="I83" s="25">
        <f t="shared" si="8"/>
        <v>875</v>
      </c>
    </row>
    <row r="84" spans="4:9">
      <c r="D84" s="9" t="s">
        <v>72</v>
      </c>
      <c r="E84" s="30">
        <v>945</v>
      </c>
      <c r="F84" s="32" t="s">
        <v>92</v>
      </c>
      <c r="G84" s="32" t="s">
        <v>92</v>
      </c>
      <c r="H84" s="32" t="s">
        <v>92</v>
      </c>
      <c r="I84" s="25">
        <f t="shared" si="8"/>
        <v>945</v>
      </c>
    </row>
    <row r="85" spans="4:9">
      <c r="D85" s="12" t="s">
        <v>83</v>
      </c>
      <c r="E85" s="30">
        <v>1015</v>
      </c>
      <c r="F85" s="32" t="s">
        <v>92</v>
      </c>
      <c r="G85" s="32" t="s">
        <v>92</v>
      </c>
      <c r="H85" s="32" t="s">
        <v>92</v>
      </c>
      <c r="I85" s="25">
        <f t="shared" si="8"/>
        <v>1015</v>
      </c>
    </row>
    <row r="86" spans="4:9">
      <c r="D86" s="12" t="s">
        <v>84</v>
      </c>
      <c r="E86" s="30">
        <v>1085</v>
      </c>
      <c r="F86" s="32" t="s">
        <v>92</v>
      </c>
      <c r="G86" s="32" t="s">
        <v>92</v>
      </c>
      <c r="H86" s="32" t="s">
        <v>92</v>
      </c>
      <c r="I86" s="25">
        <f t="shared" si="8"/>
        <v>1085</v>
      </c>
    </row>
    <row r="87" spans="4:9">
      <c r="D87" s="9" t="s">
        <v>85</v>
      </c>
      <c r="E87" s="29">
        <v>1155</v>
      </c>
      <c r="F87" s="32" t="s">
        <v>92</v>
      </c>
      <c r="G87" s="32" t="s">
        <v>92</v>
      </c>
      <c r="H87" s="32" t="s">
        <v>92</v>
      </c>
      <c r="I87" s="25">
        <f t="shared" si="8"/>
        <v>1155</v>
      </c>
    </row>
    <row r="88" spans="4:9">
      <c r="D88" s="9" t="s">
        <v>86</v>
      </c>
      <c r="E88" s="30">
        <v>1225</v>
      </c>
      <c r="F88" s="32" t="s">
        <v>92</v>
      </c>
      <c r="G88" s="32" t="s">
        <v>92</v>
      </c>
      <c r="H88" s="32" t="s">
        <v>92</v>
      </c>
      <c r="I88" s="25">
        <f t="shared" si="8"/>
        <v>1225</v>
      </c>
    </row>
    <row r="89" spans="4:9">
      <c r="D89" s="12" t="s">
        <v>87</v>
      </c>
      <c r="E89" s="30">
        <v>1295</v>
      </c>
      <c r="F89" s="32" t="s">
        <v>92</v>
      </c>
      <c r="G89" s="32" t="s">
        <v>92</v>
      </c>
      <c r="H89" s="32" t="s">
        <v>92</v>
      </c>
      <c r="I89" s="25">
        <f t="shared" si="8"/>
        <v>1295</v>
      </c>
    </row>
    <row r="90" spans="4:9">
      <c r="D90" s="12" t="s">
        <v>88</v>
      </c>
      <c r="E90" s="30">
        <v>1365</v>
      </c>
      <c r="F90" s="32" t="s">
        <v>92</v>
      </c>
      <c r="G90" s="32" t="s">
        <v>92</v>
      </c>
      <c r="H90" s="32" t="s">
        <v>92</v>
      </c>
      <c r="I90" s="25">
        <f t="shared" si="8"/>
        <v>1365</v>
      </c>
    </row>
    <row r="91" spans="4:9">
      <c r="D91" s="9" t="s">
        <v>89</v>
      </c>
      <c r="E91" s="29">
        <v>1435</v>
      </c>
      <c r="F91" s="32" t="s">
        <v>92</v>
      </c>
      <c r="G91" s="32" t="s">
        <v>92</v>
      </c>
      <c r="H91" s="32" t="s">
        <v>92</v>
      </c>
      <c r="I91" s="25">
        <f t="shared" si="8"/>
        <v>1435</v>
      </c>
    </row>
    <row r="92" spans="4:9">
      <c r="D92" s="9" t="s">
        <v>90</v>
      </c>
      <c r="E92" s="30">
        <v>1505</v>
      </c>
      <c r="F92" s="32" t="s">
        <v>92</v>
      </c>
      <c r="G92" s="32" t="s">
        <v>92</v>
      </c>
      <c r="H92" s="32" t="s">
        <v>92</v>
      </c>
      <c r="I92" s="25">
        <f t="shared" si="8"/>
        <v>1505</v>
      </c>
    </row>
    <row r="93" spans="4:9">
      <c r="D93" s="49" t="s">
        <v>54</v>
      </c>
      <c r="E93" s="50"/>
      <c r="F93" s="50"/>
      <c r="G93" s="50"/>
      <c r="H93" s="50"/>
      <c r="I93" s="51"/>
    </row>
    <row r="95" spans="4:9">
      <c r="D95" s="45" t="s">
        <v>91</v>
      </c>
      <c r="E95" s="47" t="s">
        <v>57</v>
      </c>
      <c r="F95" s="47" t="s">
        <v>3</v>
      </c>
      <c r="G95" s="47" t="s">
        <v>4</v>
      </c>
      <c r="H95" s="47" t="s">
        <v>93</v>
      </c>
      <c r="I95" s="27" t="s">
        <v>96</v>
      </c>
    </row>
    <row r="96" spans="4:9">
      <c r="D96" s="46"/>
      <c r="E96" s="46"/>
      <c r="F96" s="46"/>
      <c r="G96" s="46"/>
      <c r="H96" s="46"/>
      <c r="I96" s="2" t="s">
        <v>52</v>
      </c>
    </row>
    <row r="97" spans="4:9">
      <c r="D97" s="9" t="s">
        <v>0</v>
      </c>
      <c r="E97" s="29">
        <v>80</v>
      </c>
      <c r="F97" s="32" t="s">
        <v>92</v>
      </c>
      <c r="G97" s="32" t="s">
        <v>92</v>
      </c>
      <c r="H97" s="32" t="s">
        <v>92</v>
      </c>
      <c r="I97" s="25">
        <f t="shared" ref="I97:I112" si="9">E97</f>
        <v>80</v>
      </c>
    </row>
    <row r="98" spans="4:9">
      <c r="D98" s="9" t="s">
        <v>62</v>
      </c>
      <c r="E98" s="29">
        <v>150</v>
      </c>
      <c r="F98" s="32" t="s">
        <v>92</v>
      </c>
      <c r="G98" s="32" t="s">
        <v>92</v>
      </c>
      <c r="H98" s="32" t="s">
        <v>92</v>
      </c>
      <c r="I98" s="25">
        <f t="shared" si="9"/>
        <v>150</v>
      </c>
    </row>
    <row r="99" spans="4:9">
      <c r="D99" s="9" t="s">
        <v>63</v>
      </c>
      <c r="E99" s="29">
        <v>225</v>
      </c>
      <c r="F99" s="32" t="s">
        <v>92</v>
      </c>
      <c r="G99" s="32" t="s">
        <v>92</v>
      </c>
      <c r="H99" s="32" t="s">
        <v>92</v>
      </c>
      <c r="I99" s="25">
        <f t="shared" si="9"/>
        <v>225</v>
      </c>
    </row>
    <row r="100" spans="4:9">
      <c r="D100" s="9" t="s">
        <v>64</v>
      </c>
      <c r="E100" s="30">
        <v>295</v>
      </c>
      <c r="F100" s="32" t="s">
        <v>92</v>
      </c>
      <c r="G100" s="32" t="s">
        <v>92</v>
      </c>
      <c r="H100" s="32" t="s">
        <v>92</v>
      </c>
      <c r="I100" s="25">
        <f t="shared" si="9"/>
        <v>295</v>
      </c>
    </row>
    <row r="101" spans="4:9">
      <c r="D101" s="12" t="s">
        <v>65</v>
      </c>
      <c r="E101" s="30">
        <v>365</v>
      </c>
      <c r="F101" s="32" t="s">
        <v>92</v>
      </c>
      <c r="G101" s="32" t="s">
        <v>92</v>
      </c>
      <c r="H101" s="32" t="s">
        <v>92</v>
      </c>
      <c r="I101" s="25">
        <f t="shared" si="9"/>
        <v>365</v>
      </c>
    </row>
    <row r="102" spans="4:9">
      <c r="D102" s="12" t="s">
        <v>66</v>
      </c>
      <c r="E102" s="30">
        <v>435</v>
      </c>
      <c r="F102" s="32" t="s">
        <v>92</v>
      </c>
      <c r="G102" s="32" t="s">
        <v>92</v>
      </c>
      <c r="H102" s="32" t="s">
        <v>92</v>
      </c>
      <c r="I102" s="25">
        <f t="shared" si="9"/>
        <v>435</v>
      </c>
    </row>
    <row r="103" spans="4:9">
      <c r="D103" s="9" t="s">
        <v>71</v>
      </c>
      <c r="E103" s="29">
        <v>505</v>
      </c>
      <c r="F103" s="32" t="s">
        <v>92</v>
      </c>
      <c r="G103" s="32" t="s">
        <v>92</v>
      </c>
      <c r="H103" s="32" t="s">
        <v>92</v>
      </c>
      <c r="I103" s="25">
        <f t="shared" si="9"/>
        <v>505</v>
      </c>
    </row>
    <row r="104" spans="4:9">
      <c r="D104" s="9" t="s">
        <v>72</v>
      </c>
      <c r="E104" s="30">
        <v>575</v>
      </c>
      <c r="F104" s="32" t="s">
        <v>92</v>
      </c>
      <c r="G104" s="32" t="s">
        <v>92</v>
      </c>
      <c r="H104" s="32" t="s">
        <v>92</v>
      </c>
      <c r="I104" s="25">
        <f t="shared" si="9"/>
        <v>575</v>
      </c>
    </row>
    <row r="105" spans="4:9">
      <c r="D105" s="12" t="s">
        <v>83</v>
      </c>
      <c r="E105" s="30">
        <v>645</v>
      </c>
      <c r="F105" s="32" t="s">
        <v>92</v>
      </c>
      <c r="G105" s="32" t="s">
        <v>92</v>
      </c>
      <c r="H105" s="32" t="s">
        <v>92</v>
      </c>
      <c r="I105" s="25">
        <f t="shared" si="9"/>
        <v>645</v>
      </c>
    </row>
    <row r="106" spans="4:9">
      <c r="D106" s="12" t="s">
        <v>84</v>
      </c>
      <c r="E106" s="30">
        <v>715</v>
      </c>
      <c r="F106" s="32" t="s">
        <v>92</v>
      </c>
      <c r="G106" s="32" t="s">
        <v>92</v>
      </c>
      <c r="H106" s="32" t="s">
        <v>92</v>
      </c>
      <c r="I106" s="25">
        <f t="shared" si="9"/>
        <v>715</v>
      </c>
    </row>
    <row r="107" spans="4:9">
      <c r="D107" s="9" t="s">
        <v>85</v>
      </c>
      <c r="E107" s="29">
        <v>785</v>
      </c>
      <c r="F107" s="32" t="s">
        <v>92</v>
      </c>
      <c r="G107" s="32" t="s">
        <v>92</v>
      </c>
      <c r="H107" s="32" t="s">
        <v>92</v>
      </c>
      <c r="I107" s="25">
        <f t="shared" si="9"/>
        <v>785</v>
      </c>
    </row>
    <row r="108" spans="4:9">
      <c r="D108" s="9" t="s">
        <v>86</v>
      </c>
      <c r="E108" s="30">
        <v>855</v>
      </c>
      <c r="F108" s="32" t="s">
        <v>92</v>
      </c>
      <c r="G108" s="32" t="s">
        <v>92</v>
      </c>
      <c r="H108" s="32" t="s">
        <v>92</v>
      </c>
      <c r="I108" s="25">
        <f t="shared" si="9"/>
        <v>855</v>
      </c>
    </row>
    <row r="109" spans="4:9">
      <c r="D109" s="12" t="s">
        <v>87</v>
      </c>
      <c r="E109" s="30">
        <v>925</v>
      </c>
      <c r="F109" s="32" t="s">
        <v>92</v>
      </c>
      <c r="G109" s="32" t="s">
        <v>92</v>
      </c>
      <c r="H109" s="32" t="s">
        <v>92</v>
      </c>
      <c r="I109" s="25">
        <f t="shared" si="9"/>
        <v>925</v>
      </c>
    </row>
    <row r="110" spans="4:9">
      <c r="D110" s="12" t="s">
        <v>88</v>
      </c>
      <c r="E110" s="30">
        <v>995</v>
      </c>
      <c r="F110" s="32" t="s">
        <v>92</v>
      </c>
      <c r="G110" s="32" t="s">
        <v>92</v>
      </c>
      <c r="H110" s="32" t="s">
        <v>92</v>
      </c>
      <c r="I110" s="25">
        <f t="shared" si="9"/>
        <v>995</v>
      </c>
    </row>
    <row r="111" spans="4:9">
      <c r="D111" s="9" t="s">
        <v>89</v>
      </c>
      <c r="E111" s="29">
        <v>1065</v>
      </c>
      <c r="F111" s="32" t="s">
        <v>92</v>
      </c>
      <c r="G111" s="32" t="s">
        <v>92</v>
      </c>
      <c r="H111" s="32" t="s">
        <v>92</v>
      </c>
      <c r="I111" s="25">
        <f t="shared" si="9"/>
        <v>1065</v>
      </c>
    </row>
    <row r="112" spans="4:9">
      <c r="D112" s="9" t="s">
        <v>90</v>
      </c>
      <c r="E112" s="30">
        <v>1135</v>
      </c>
      <c r="F112" s="32" t="s">
        <v>92</v>
      </c>
      <c r="G112" s="32" t="s">
        <v>92</v>
      </c>
      <c r="H112" s="32" t="s">
        <v>92</v>
      </c>
      <c r="I112" s="25">
        <f t="shared" si="9"/>
        <v>1135</v>
      </c>
    </row>
    <row r="113" spans="2:9">
      <c r="D113" s="49" t="s">
        <v>54</v>
      </c>
      <c r="E113" s="50"/>
      <c r="F113" s="50"/>
      <c r="G113" s="50"/>
      <c r="H113" s="50"/>
      <c r="I113" s="51"/>
    </row>
    <row r="115" spans="2:9" ht="27">
      <c r="D115" s="4" t="s">
        <v>79</v>
      </c>
      <c r="E115" s="27" t="s">
        <v>57</v>
      </c>
      <c r="F115" s="27" t="s">
        <v>3</v>
      </c>
      <c r="G115" s="27" t="s">
        <v>4</v>
      </c>
      <c r="H115" s="27" t="s">
        <v>95</v>
      </c>
      <c r="I115" s="2" t="s">
        <v>52</v>
      </c>
    </row>
    <row r="116" spans="2:9">
      <c r="D116" s="15" t="s">
        <v>80</v>
      </c>
      <c r="E116" s="29">
        <v>100</v>
      </c>
      <c r="F116" s="10">
        <v>10.36</v>
      </c>
      <c r="G116" s="32" t="s">
        <v>92</v>
      </c>
      <c r="H116" s="10">
        <f>ROUNDDOWN(E116*F116,0)</f>
        <v>1036</v>
      </c>
      <c r="I116" s="25">
        <f>H116-(ROUNDDOWN((H116*0.9),0))</f>
        <v>104</v>
      </c>
    </row>
    <row r="118" spans="2:9" ht="27">
      <c r="D118" s="4" t="s">
        <v>44</v>
      </c>
      <c r="E118" s="27" t="s">
        <v>57</v>
      </c>
      <c r="F118" s="27" t="s">
        <v>3</v>
      </c>
      <c r="G118" s="27" t="s">
        <v>4</v>
      </c>
      <c r="H118" s="27" t="s">
        <v>95</v>
      </c>
      <c r="I118" s="2" t="s">
        <v>52</v>
      </c>
    </row>
    <row r="119" spans="2:9">
      <c r="D119" s="15" t="s">
        <v>47</v>
      </c>
      <c r="E119" s="29">
        <v>200</v>
      </c>
      <c r="F119" s="10">
        <v>10.36</v>
      </c>
      <c r="G119" s="32" t="s">
        <v>92</v>
      </c>
      <c r="H119" s="10">
        <f>ROUNDDOWN(E119*F119,0)</f>
        <v>2072</v>
      </c>
      <c r="I119" s="25">
        <f>H119-(ROUNDDOWN((H119*0.9),0))</f>
        <v>208</v>
      </c>
    </row>
    <row r="121" spans="2:9" ht="27">
      <c r="D121" s="4" t="s">
        <v>59</v>
      </c>
      <c r="E121" s="27" t="s">
        <v>57</v>
      </c>
      <c r="F121" s="27" t="s">
        <v>3</v>
      </c>
      <c r="G121" s="27" t="s">
        <v>4</v>
      </c>
      <c r="H121" s="27" t="s">
        <v>95</v>
      </c>
      <c r="I121" s="2" t="s">
        <v>52</v>
      </c>
    </row>
    <row r="122" spans="2:9">
      <c r="D122" s="15" t="s">
        <v>60</v>
      </c>
      <c r="E122" s="29">
        <v>150</v>
      </c>
      <c r="F122" s="10">
        <v>10.36</v>
      </c>
      <c r="G122" s="32" t="s">
        <v>92</v>
      </c>
      <c r="H122" s="10">
        <f>ROUNDDOWN(E122*F122,0)</f>
        <v>1554</v>
      </c>
      <c r="I122" s="25">
        <f>H122-(ROUNDDOWN((H122*0.9),0))</f>
        <v>156</v>
      </c>
    </row>
    <row r="124" spans="2:9" ht="27" customHeight="1">
      <c r="D124" s="4" t="s">
        <v>5</v>
      </c>
      <c r="E124" s="33" t="s">
        <v>119</v>
      </c>
      <c r="F124" s="22"/>
      <c r="G124" s="22"/>
      <c r="H124" s="22"/>
      <c r="I124" s="23"/>
    </row>
    <row r="126" spans="2:9">
      <c r="B126" s="5" t="s">
        <v>82</v>
      </c>
    </row>
  </sheetData>
  <mergeCells count="53">
    <mergeCell ref="D95:D96"/>
    <mergeCell ref="E95:E96"/>
    <mergeCell ref="F95:F96"/>
    <mergeCell ref="G95:G96"/>
    <mergeCell ref="H95:H96"/>
    <mergeCell ref="D75:D76"/>
    <mergeCell ref="E75:E76"/>
    <mergeCell ref="F75:F76"/>
    <mergeCell ref="G75:G76"/>
    <mergeCell ref="H75:H76"/>
    <mergeCell ref="D68:D69"/>
    <mergeCell ref="E68:E69"/>
    <mergeCell ref="F68:F69"/>
    <mergeCell ref="G68:G69"/>
    <mergeCell ref="H68:H69"/>
    <mergeCell ref="D58:D59"/>
    <mergeCell ref="E58:E59"/>
    <mergeCell ref="F58:F59"/>
    <mergeCell ref="G58:G59"/>
    <mergeCell ref="H58:H59"/>
    <mergeCell ref="G36:G37"/>
    <mergeCell ref="H36:H37"/>
    <mergeCell ref="D43:D44"/>
    <mergeCell ref="E43:E44"/>
    <mergeCell ref="F43:F44"/>
    <mergeCell ref="G43:G44"/>
    <mergeCell ref="H43:H44"/>
    <mergeCell ref="D36:D37"/>
    <mergeCell ref="E36:E37"/>
    <mergeCell ref="F36:F37"/>
    <mergeCell ref="D93:I93"/>
    <mergeCell ref="D113:I113"/>
    <mergeCell ref="D7:D8"/>
    <mergeCell ref="E7:E8"/>
    <mergeCell ref="D17:D18"/>
    <mergeCell ref="E17:E18"/>
    <mergeCell ref="F7:F8"/>
    <mergeCell ref="G7:G8"/>
    <mergeCell ref="H7:H8"/>
    <mergeCell ref="F17:F18"/>
    <mergeCell ref="D73:I73"/>
    <mergeCell ref="D15:I15"/>
    <mergeCell ref="D24:I24"/>
    <mergeCell ref="D34:I34"/>
    <mergeCell ref="D41:I41"/>
    <mergeCell ref="D66:I66"/>
    <mergeCell ref="G17:G18"/>
    <mergeCell ref="H17:H18"/>
    <mergeCell ref="D26:D27"/>
    <mergeCell ref="E26:E27"/>
    <mergeCell ref="F26:F27"/>
    <mergeCell ref="G26:G27"/>
    <mergeCell ref="H26:H27"/>
  </mergeCells>
  <phoneticPr fontId="1"/>
  <pageMargins left="0.7" right="0.7" top="0.75" bottom="0.75" header="0.3" footer="0.3"/>
  <pageSetup paperSize="9" scale="77" orientation="portrait" r:id="rId1"/>
  <rowBreaks count="1" manualBreakCount="1">
    <brk id="114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B2:I78"/>
  <sheetViews>
    <sheetView topLeftCell="A52" workbookViewId="0">
      <selection sqref="A1:I1"/>
    </sheetView>
  </sheetViews>
  <sheetFormatPr defaultRowHeight="13.5"/>
  <cols>
    <col min="1" max="2" width="2.25" style="5" customWidth="1"/>
    <col min="3" max="3" width="38.875" style="5" customWidth="1"/>
    <col min="4" max="4" width="9.75" style="5" bestFit="1" customWidth="1"/>
    <col min="5" max="5" width="9" style="5" bestFit="1" customWidth="1"/>
    <col min="6" max="6" width="12.75" style="5" customWidth="1"/>
    <col min="7" max="7" width="9.125" style="5" customWidth="1"/>
    <col min="8" max="8" width="16.875" style="5" bestFit="1" customWidth="1"/>
    <col min="9" max="9" width="28.75" style="5" customWidth="1"/>
    <col min="10" max="16384" width="9" style="5"/>
  </cols>
  <sheetData>
    <row r="2" spans="2:9">
      <c r="B2" s="1" t="s">
        <v>12</v>
      </c>
    </row>
    <row r="3" spans="2:9">
      <c r="B3" s="1"/>
    </row>
    <row r="4" spans="2:9">
      <c r="C4" s="6"/>
      <c r="D4" s="3" t="s">
        <v>6</v>
      </c>
      <c r="E4" s="3" t="s">
        <v>7</v>
      </c>
      <c r="F4" s="3" t="s">
        <v>8</v>
      </c>
      <c r="G4" s="3" t="s">
        <v>9</v>
      </c>
      <c r="H4" s="3" t="s">
        <v>17</v>
      </c>
      <c r="I4" s="2" t="s">
        <v>18</v>
      </c>
    </row>
    <row r="5" spans="2:9" ht="27">
      <c r="C5" s="4" t="s">
        <v>10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41</v>
      </c>
      <c r="I5" s="2" t="s">
        <v>42</v>
      </c>
    </row>
    <row r="6" spans="2:9">
      <c r="C6" s="9" t="s">
        <v>0</v>
      </c>
      <c r="D6" s="10">
        <v>254</v>
      </c>
      <c r="E6" s="10">
        <v>10.36</v>
      </c>
      <c r="F6" s="10">
        <v>1.1000000000000001</v>
      </c>
      <c r="G6" s="10">
        <v>1.123</v>
      </c>
      <c r="H6" s="10">
        <f>ROUNDDOWN(D6*E6*F6*G6,0)</f>
        <v>3250</v>
      </c>
      <c r="I6" s="10">
        <f>H6-(ROUNDDOWN((H6*0.9),0))</f>
        <v>325</v>
      </c>
    </row>
    <row r="7" spans="2:9">
      <c r="C7" s="9" t="s">
        <v>19</v>
      </c>
      <c r="D7" s="10">
        <v>402</v>
      </c>
      <c r="E7" s="10">
        <v>10.36</v>
      </c>
      <c r="F7" s="10">
        <v>1.1000000000000001</v>
      </c>
      <c r="G7" s="10">
        <v>1.123</v>
      </c>
      <c r="H7" s="10">
        <f t="shared" ref="H7:H12" si="0">ROUNDDOWN(D7*E7*F7*G7,0)</f>
        <v>5144</v>
      </c>
      <c r="I7" s="10">
        <f t="shared" ref="I7:I12" si="1">H7-(ROUNDDOWN((H7*0.9),0))</f>
        <v>515</v>
      </c>
    </row>
    <row r="8" spans="2:9">
      <c r="C8" s="9" t="s">
        <v>20</v>
      </c>
      <c r="D8" s="10">
        <v>584</v>
      </c>
      <c r="E8" s="10">
        <v>10.36</v>
      </c>
      <c r="F8" s="10">
        <v>1.1000000000000001</v>
      </c>
      <c r="G8" s="10">
        <v>1.123</v>
      </c>
      <c r="H8" s="10">
        <f t="shared" si="0"/>
        <v>7473</v>
      </c>
      <c r="I8" s="10">
        <f t="shared" si="1"/>
        <v>748</v>
      </c>
    </row>
    <row r="9" spans="2:9">
      <c r="C9" s="9" t="s">
        <v>21</v>
      </c>
      <c r="D9" s="11">
        <v>667</v>
      </c>
      <c r="E9" s="10">
        <v>10.36</v>
      </c>
      <c r="F9" s="10">
        <v>1.1000000000000001</v>
      </c>
      <c r="G9" s="10">
        <v>1.123</v>
      </c>
      <c r="H9" s="10">
        <f t="shared" si="0"/>
        <v>8536</v>
      </c>
      <c r="I9" s="10">
        <f t="shared" si="1"/>
        <v>854</v>
      </c>
    </row>
    <row r="10" spans="2:9">
      <c r="C10" s="12" t="s">
        <v>22</v>
      </c>
      <c r="D10" s="11">
        <v>750</v>
      </c>
      <c r="E10" s="10">
        <v>10.36</v>
      </c>
      <c r="F10" s="10">
        <v>1.1000000000000001</v>
      </c>
      <c r="G10" s="10">
        <v>1.123</v>
      </c>
      <c r="H10" s="10">
        <f t="shared" si="0"/>
        <v>9598</v>
      </c>
      <c r="I10" s="10">
        <f t="shared" si="1"/>
        <v>960</v>
      </c>
    </row>
    <row r="11" spans="2:9">
      <c r="C11" s="12" t="s">
        <v>23</v>
      </c>
      <c r="D11" s="11">
        <v>833</v>
      </c>
      <c r="E11" s="10">
        <v>10.36</v>
      </c>
      <c r="F11" s="10">
        <v>1.1000000000000001</v>
      </c>
      <c r="G11" s="10">
        <v>1.123</v>
      </c>
      <c r="H11" s="10">
        <f t="shared" si="0"/>
        <v>10660</v>
      </c>
      <c r="I11" s="10">
        <f t="shared" si="1"/>
        <v>1066</v>
      </c>
    </row>
    <row r="12" spans="2:9" ht="27">
      <c r="C12" s="14" t="s">
        <v>36</v>
      </c>
      <c r="D12" s="11">
        <v>916</v>
      </c>
      <c r="E12" s="11">
        <v>10.36</v>
      </c>
      <c r="F12" s="11">
        <v>1.1000000000000001</v>
      </c>
      <c r="G12" s="11">
        <v>1.123</v>
      </c>
      <c r="H12" s="10">
        <f t="shared" si="0"/>
        <v>11722</v>
      </c>
      <c r="I12" s="10">
        <f t="shared" si="1"/>
        <v>1173</v>
      </c>
    </row>
    <row r="13" spans="2:9">
      <c r="C13" s="7"/>
      <c r="D13" s="13"/>
      <c r="E13" s="8"/>
      <c r="F13" s="13"/>
      <c r="G13" s="13"/>
      <c r="H13" s="13"/>
      <c r="I13" s="13"/>
    </row>
    <row r="14" spans="2:9">
      <c r="C14" s="6"/>
      <c r="D14" s="3" t="s">
        <v>6</v>
      </c>
      <c r="E14" s="3" t="s">
        <v>7</v>
      </c>
      <c r="F14" s="3" t="s">
        <v>8</v>
      </c>
      <c r="G14" s="3" t="s">
        <v>9</v>
      </c>
      <c r="H14" s="3" t="s">
        <v>17</v>
      </c>
      <c r="I14" s="2" t="s">
        <v>18</v>
      </c>
    </row>
    <row r="15" spans="2:9" ht="27">
      <c r="C15" s="4" t="s">
        <v>11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41</v>
      </c>
      <c r="I15" s="2" t="s">
        <v>42</v>
      </c>
    </row>
    <row r="16" spans="2:9">
      <c r="C16" s="15" t="s">
        <v>0</v>
      </c>
      <c r="D16" s="10">
        <v>104</v>
      </c>
      <c r="E16" s="10">
        <v>10.36</v>
      </c>
      <c r="F16" s="10">
        <v>1.1000000000000001</v>
      </c>
      <c r="G16" s="10">
        <v>1.123</v>
      </c>
      <c r="H16" s="10">
        <f>ROUNDDOWN(D16*E16*F16*G16,0)</f>
        <v>1330</v>
      </c>
      <c r="I16" s="10">
        <f t="shared" ref="I16:I21" si="2">H16-(ROUNDDOWN((H16*0.9),0))</f>
        <v>133</v>
      </c>
    </row>
    <row r="17" spans="3:9">
      <c r="C17" s="16" t="s">
        <v>13</v>
      </c>
      <c r="D17" s="10">
        <v>151</v>
      </c>
      <c r="E17" s="10">
        <v>10.36</v>
      </c>
      <c r="F17" s="10">
        <v>1.1000000000000001</v>
      </c>
      <c r="G17" s="10">
        <v>1.123</v>
      </c>
      <c r="H17" s="10">
        <f t="shared" ref="H17:H21" si="3">ROUNDDOWN(D17*E17*F17*G17,0)</f>
        <v>1932</v>
      </c>
      <c r="I17" s="10">
        <f t="shared" si="2"/>
        <v>194</v>
      </c>
    </row>
    <row r="18" spans="3:9">
      <c r="C18" s="16" t="s">
        <v>14</v>
      </c>
      <c r="D18" s="10">
        <v>195</v>
      </c>
      <c r="E18" s="10">
        <v>10.36</v>
      </c>
      <c r="F18" s="10">
        <v>1.1000000000000001</v>
      </c>
      <c r="G18" s="10">
        <v>1.123</v>
      </c>
      <c r="H18" s="10">
        <f t="shared" si="3"/>
        <v>2495</v>
      </c>
      <c r="I18" s="10">
        <f t="shared" si="2"/>
        <v>250</v>
      </c>
    </row>
    <row r="19" spans="3:9">
      <c r="C19" s="16" t="s">
        <v>15</v>
      </c>
      <c r="D19" s="10">
        <v>236</v>
      </c>
      <c r="E19" s="10">
        <v>10.36</v>
      </c>
      <c r="F19" s="10">
        <v>1.1000000000000001</v>
      </c>
      <c r="G19" s="10">
        <v>1.123</v>
      </c>
      <c r="H19" s="10">
        <f t="shared" si="3"/>
        <v>3020</v>
      </c>
      <c r="I19" s="10">
        <f t="shared" si="2"/>
        <v>302</v>
      </c>
    </row>
    <row r="20" spans="3:9">
      <c r="C20" s="16" t="s">
        <v>16</v>
      </c>
      <c r="D20" s="10">
        <v>273</v>
      </c>
      <c r="E20" s="10">
        <v>10.36</v>
      </c>
      <c r="F20" s="10">
        <v>1.1000000000000001</v>
      </c>
      <c r="G20" s="10">
        <v>1.123</v>
      </c>
      <c r="H20" s="10">
        <f t="shared" si="3"/>
        <v>3493</v>
      </c>
      <c r="I20" s="10">
        <f t="shared" si="2"/>
        <v>350</v>
      </c>
    </row>
    <row r="21" spans="3:9" ht="27">
      <c r="C21" s="17" t="s">
        <v>26</v>
      </c>
      <c r="D21" s="11">
        <v>308</v>
      </c>
      <c r="E21" s="10">
        <v>10.36</v>
      </c>
      <c r="F21" s="10">
        <v>1.1000000000000001</v>
      </c>
      <c r="G21" s="10">
        <v>1.123</v>
      </c>
      <c r="H21" s="10">
        <f t="shared" si="3"/>
        <v>3941</v>
      </c>
      <c r="I21" s="10">
        <f t="shared" si="2"/>
        <v>395</v>
      </c>
    </row>
    <row r="23" spans="3:9">
      <c r="C23" s="6"/>
      <c r="D23" s="3" t="s">
        <v>6</v>
      </c>
      <c r="E23" s="3" t="s">
        <v>7</v>
      </c>
      <c r="F23" s="3" t="s">
        <v>8</v>
      </c>
      <c r="G23" s="3" t="s">
        <v>9</v>
      </c>
      <c r="H23" s="3" t="s">
        <v>17</v>
      </c>
      <c r="I23" s="2" t="s">
        <v>18</v>
      </c>
    </row>
    <row r="24" spans="3:9" ht="27">
      <c r="C24" s="4" t="s">
        <v>24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41</v>
      </c>
      <c r="I24" s="2" t="s">
        <v>42</v>
      </c>
    </row>
    <row r="25" spans="3:9">
      <c r="C25" s="9" t="s">
        <v>0</v>
      </c>
      <c r="D25" s="10">
        <v>254</v>
      </c>
      <c r="E25" s="10">
        <v>10.36</v>
      </c>
      <c r="F25" s="10">
        <v>1.1000000000000001</v>
      </c>
      <c r="G25" s="10">
        <v>1.123</v>
      </c>
      <c r="H25" s="10">
        <f t="shared" ref="H25:H31" si="4">ROUNDDOWN(D25*E25*F25*G25,0)</f>
        <v>3250</v>
      </c>
      <c r="I25" s="10">
        <f t="shared" ref="I25:I31" si="5">H25-(ROUNDDOWN((H25*0.9),0))</f>
        <v>325</v>
      </c>
    </row>
    <row r="26" spans="3:9">
      <c r="C26" s="9" t="s">
        <v>19</v>
      </c>
      <c r="D26" s="10">
        <v>402</v>
      </c>
      <c r="E26" s="10">
        <v>10.36</v>
      </c>
      <c r="F26" s="10">
        <v>1.1000000000000001</v>
      </c>
      <c r="G26" s="10">
        <v>1.123</v>
      </c>
      <c r="H26" s="10">
        <f t="shared" si="4"/>
        <v>5144</v>
      </c>
      <c r="I26" s="10">
        <f t="shared" si="5"/>
        <v>515</v>
      </c>
    </row>
    <row r="27" spans="3:9">
      <c r="C27" s="9" t="s">
        <v>20</v>
      </c>
      <c r="D27" s="10">
        <v>584</v>
      </c>
      <c r="E27" s="10">
        <v>10.36</v>
      </c>
      <c r="F27" s="10">
        <v>1.1000000000000001</v>
      </c>
      <c r="G27" s="10">
        <v>1.123</v>
      </c>
      <c r="H27" s="10">
        <f t="shared" si="4"/>
        <v>7473</v>
      </c>
      <c r="I27" s="10">
        <f t="shared" si="5"/>
        <v>748</v>
      </c>
    </row>
    <row r="28" spans="3:9">
      <c r="C28" s="9" t="s">
        <v>21</v>
      </c>
      <c r="D28" s="11">
        <v>667</v>
      </c>
      <c r="E28" s="10">
        <v>10.36</v>
      </c>
      <c r="F28" s="10">
        <v>1.1000000000000001</v>
      </c>
      <c r="G28" s="10">
        <v>1.123</v>
      </c>
      <c r="H28" s="10">
        <f t="shared" si="4"/>
        <v>8536</v>
      </c>
      <c r="I28" s="10">
        <f t="shared" si="5"/>
        <v>854</v>
      </c>
    </row>
    <row r="29" spans="3:9">
      <c r="C29" s="12" t="s">
        <v>22</v>
      </c>
      <c r="D29" s="11">
        <v>750</v>
      </c>
      <c r="E29" s="10">
        <v>10.36</v>
      </c>
      <c r="F29" s="10">
        <v>1.1000000000000001</v>
      </c>
      <c r="G29" s="10">
        <v>1.123</v>
      </c>
      <c r="H29" s="10">
        <f t="shared" si="4"/>
        <v>9598</v>
      </c>
      <c r="I29" s="10">
        <f t="shared" si="5"/>
        <v>960</v>
      </c>
    </row>
    <row r="30" spans="3:9">
      <c r="C30" s="12" t="s">
        <v>23</v>
      </c>
      <c r="D30" s="11">
        <v>833</v>
      </c>
      <c r="E30" s="10">
        <v>10.36</v>
      </c>
      <c r="F30" s="10">
        <v>1.1000000000000001</v>
      </c>
      <c r="G30" s="10">
        <v>1.123</v>
      </c>
      <c r="H30" s="10">
        <f t="shared" si="4"/>
        <v>10660</v>
      </c>
      <c r="I30" s="10">
        <f t="shared" si="5"/>
        <v>1066</v>
      </c>
    </row>
    <row r="31" spans="3:9" ht="27">
      <c r="C31" s="18" t="s">
        <v>37</v>
      </c>
      <c r="D31" s="11">
        <v>916</v>
      </c>
      <c r="E31" s="11">
        <v>10.36</v>
      </c>
      <c r="F31" s="11">
        <v>1.1000000000000001</v>
      </c>
      <c r="G31" s="11">
        <v>1.123</v>
      </c>
      <c r="H31" s="10">
        <f t="shared" si="4"/>
        <v>11722</v>
      </c>
      <c r="I31" s="10">
        <f t="shared" si="5"/>
        <v>1173</v>
      </c>
    </row>
    <row r="33" spans="3:9">
      <c r="C33" s="6"/>
      <c r="D33" s="3" t="s">
        <v>6</v>
      </c>
      <c r="E33" s="3" t="s">
        <v>7</v>
      </c>
      <c r="F33" s="3" t="s">
        <v>8</v>
      </c>
      <c r="G33" s="3" t="s">
        <v>9</v>
      </c>
      <c r="H33" s="3" t="s">
        <v>43</v>
      </c>
      <c r="I33" s="2" t="s">
        <v>18</v>
      </c>
    </row>
    <row r="34" spans="3:9" ht="27">
      <c r="C34" s="4" t="s">
        <v>25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41</v>
      </c>
      <c r="I34" s="2" t="s">
        <v>42</v>
      </c>
    </row>
    <row r="35" spans="3:9">
      <c r="C35" s="15" t="s">
        <v>0</v>
      </c>
      <c r="D35" s="10">
        <v>104</v>
      </c>
      <c r="E35" s="10">
        <v>10.36</v>
      </c>
      <c r="F35" s="10">
        <v>1.1000000000000001</v>
      </c>
      <c r="G35" s="10">
        <v>1.123</v>
      </c>
      <c r="H35" s="10">
        <f>ROUNDDOWN(D35*E35*F35*G35,0)</f>
        <v>1330</v>
      </c>
      <c r="I35" s="10">
        <f t="shared" ref="I35:I38" si="6">H35-(ROUNDDOWN((H35*0.9),0))</f>
        <v>133</v>
      </c>
    </row>
    <row r="36" spans="3:9">
      <c r="C36" s="16" t="s">
        <v>19</v>
      </c>
      <c r="D36" s="10">
        <v>195</v>
      </c>
      <c r="E36" s="10">
        <v>10.36</v>
      </c>
      <c r="F36" s="10">
        <v>1.1000000000000001</v>
      </c>
      <c r="G36" s="10">
        <v>1.123</v>
      </c>
      <c r="H36" s="10">
        <f>ROUNDDOWN(D36*E36*F36*G36,0)</f>
        <v>2495</v>
      </c>
      <c r="I36" s="10">
        <f t="shared" si="6"/>
        <v>250</v>
      </c>
    </row>
    <row r="37" spans="3:9">
      <c r="C37" s="16" t="s">
        <v>20</v>
      </c>
      <c r="D37" s="10">
        <v>273</v>
      </c>
      <c r="E37" s="10">
        <v>10.36</v>
      </c>
      <c r="F37" s="10">
        <v>1.1000000000000001</v>
      </c>
      <c r="G37" s="10">
        <v>1.123</v>
      </c>
      <c r="H37" s="10">
        <f>ROUNDDOWN(D37*E37*F37*G37,0)</f>
        <v>3493</v>
      </c>
      <c r="I37" s="10">
        <f t="shared" si="6"/>
        <v>350</v>
      </c>
    </row>
    <row r="38" spans="3:9" ht="27">
      <c r="C38" s="17" t="s">
        <v>27</v>
      </c>
      <c r="D38" s="11">
        <v>343</v>
      </c>
      <c r="E38" s="10">
        <v>10.36</v>
      </c>
      <c r="F38" s="10">
        <v>1.1000000000000001</v>
      </c>
      <c r="G38" s="10">
        <v>1.123</v>
      </c>
      <c r="H38" s="10">
        <f>ROUNDDOWN(D38*E38*F38*G38,0)</f>
        <v>4389</v>
      </c>
      <c r="I38" s="10">
        <f t="shared" si="6"/>
        <v>439</v>
      </c>
    </row>
    <row r="40" spans="3:9">
      <c r="C40" s="6"/>
      <c r="D40" s="3" t="s">
        <v>6</v>
      </c>
      <c r="E40" s="3" t="s">
        <v>7</v>
      </c>
      <c r="F40" s="3" t="s">
        <v>8</v>
      </c>
      <c r="G40" s="3" t="s">
        <v>9</v>
      </c>
      <c r="H40" s="3" t="s">
        <v>17</v>
      </c>
      <c r="I40" s="2" t="s">
        <v>18</v>
      </c>
    </row>
    <row r="41" spans="3:9" ht="27">
      <c r="C41" s="4" t="s">
        <v>28</v>
      </c>
      <c r="D41" s="2" t="s">
        <v>2</v>
      </c>
      <c r="E41" s="2" t="s">
        <v>3</v>
      </c>
      <c r="F41" s="2" t="s">
        <v>4</v>
      </c>
      <c r="G41" s="2" t="s">
        <v>5</v>
      </c>
      <c r="H41" s="2" t="s">
        <v>41</v>
      </c>
      <c r="I41" s="2" t="s">
        <v>42</v>
      </c>
    </row>
    <row r="42" spans="3:9">
      <c r="C42" s="16" t="s">
        <v>1</v>
      </c>
      <c r="D42" s="10">
        <v>181</v>
      </c>
      <c r="E42" s="10">
        <v>10.36</v>
      </c>
      <c r="F42" s="10">
        <v>1.1000000000000001</v>
      </c>
      <c r="G42" s="11">
        <v>1.0780000000000001</v>
      </c>
      <c r="H42" s="10">
        <f t="shared" ref="H42:H53" si="7">ROUNDDOWN(D42*E42*F42*G42,0)</f>
        <v>2223</v>
      </c>
      <c r="I42" s="10">
        <f t="shared" ref="I42:I53" si="8">H42-(ROUNDDOWN((H42*0.9),0))</f>
        <v>223</v>
      </c>
    </row>
    <row r="43" spans="3:9">
      <c r="C43" s="16" t="s">
        <v>20</v>
      </c>
      <c r="D43" s="10">
        <v>271</v>
      </c>
      <c r="E43" s="10">
        <v>10.36</v>
      </c>
      <c r="F43" s="10">
        <v>1.1000000000000001</v>
      </c>
      <c r="G43" s="11">
        <v>1.0780000000000001</v>
      </c>
      <c r="H43" s="10">
        <f t="shared" si="7"/>
        <v>3329</v>
      </c>
      <c r="I43" s="10">
        <f t="shared" si="8"/>
        <v>333</v>
      </c>
    </row>
    <row r="44" spans="3:9">
      <c r="C44" s="16" t="s">
        <v>21</v>
      </c>
      <c r="D44" s="11">
        <v>362</v>
      </c>
      <c r="E44" s="10">
        <v>10.36</v>
      </c>
      <c r="F44" s="10">
        <v>1.1000000000000001</v>
      </c>
      <c r="G44" s="11">
        <v>1.0780000000000001</v>
      </c>
      <c r="H44" s="10">
        <f t="shared" si="7"/>
        <v>4447</v>
      </c>
      <c r="I44" s="10">
        <f t="shared" si="8"/>
        <v>445</v>
      </c>
    </row>
    <row r="45" spans="3:9">
      <c r="C45" s="19" t="s">
        <v>22</v>
      </c>
      <c r="D45" s="20">
        <v>452</v>
      </c>
      <c r="E45" s="10">
        <v>10.36</v>
      </c>
      <c r="F45" s="10">
        <v>1.1000000000000001</v>
      </c>
      <c r="G45" s="11">
        <v>1.0780000000000001</v>
      </c>
      <c r="H45" s="10">
        <f t="shared" si="7"/>
        <v>5552</v>
      </c>
      <c r="I45" s="10">
        <f t="shared" si="8"/>
        <v>556</v>
      </c>
    </row>
    <row r="46" spans="3:9">
      <c r="C46" s="19" t="s">
        <v>23</v>
      </c>
      <c r="D46" s="20">
        <v>542</v>
      </c>
      <c r="E46" s="10">
        <v>10.36</v>
      </c>
      <c r="F46" s="10">
        <v>1.1000000000000001</v>
      </c>
      <c r="G46" s="11">
        <v>1.0780000000000001</v>
      </c>
      <c r="H46" s="10">
        <f t="shared" si="7"/>
        <v>6658</v>
      </c>
      <c r="I46" s="10">
        <f t="shared" si="8"/>
        <v>666</v>
      </c>
    </row>
    <row r="47" spans="3:9">
      <c r="C47" s="19" t="s">
        <v>29</v>
      </c>
      <c r="D47" s="20">
        <v>632</v>
      </c>
      <c r="E47" s="10">
        <v>10.36</v>
      </c>
      <c r="F47" s="10">
        <v>1.1000000000000001</v>
      </c>
      <c r="G47" s="11">
        <v>1.0780000000000001</v>
      </c>
      <c r="H47" s="10">
        <f t="shared" si="7"/>
        <v>7764</v>
      </c>
      <c r="I47" s="10">
        <f t="shared" si="8"/>
        <v>777</v>
      </c>
    </row>
    <row r="48" spans="3:9">
      <c r="C48" s="19" t="s">
        <v>30</v>
      </c>
      <c r="D48" s="20">
        <v>723</v>
      </c>
      <c r="E48" s="10">
        <v>10.36</v>
      </c>
      <c r="F48" s="10">
        <v>1.1000000000000001</v>
      </c>
      <c r="G48" s="11">
        <v>1.0780000000000001</v>
      </c>
      <c r="H48" s="10">
        <f t="shared" si="7"/>
        <v>8881</v>
      </c>
      <c r="I48" s="10">
        <f t="shared" si="8"/>
        <v>889</v>
      </c>
    </row>
    <row r="49" spans="3:9" ht="27">
      <c r="C49" s="21" t="s">
        <v>31</v>
      </c>
      <c r="D49" s="20"/>
      <c r="E49" s="10">
        <v>10.36</v>
      </c>
      <c r="F49" s="10">
        <v>1.1000000000000001</v>
      </c>
      <c r="G49" s="11">
        <v>1.0780000000000001</v>
      </c>
      <c r="H49" s="10">
        <f t="shared" si="7"/>
        <v>0</v>
      </c>
      <c r="I49" s="10">
        <f t="shared" si="8"/>
        <v>0</v>
      </c>
    </row>
    <row r="50" spans="3:9" ht="27">
      <c r="C50" s="21" t="s">
        <v>32</v>
      </c>
      <c r="D50" s="20"/>
      <c r="E50" s="10">
        <v>10.36</v>
      </c>
      <c r="F50" s="10">
        <v>1.1000000000000001</v>
      </c>
      <c r="G50" s="11">
        <v>1.0780000000000001</v>
      </c>
      <c r="H50" s="10">
        <f t="shared" si="7"/>
        <v>0</v>
      </c>
      <c r="I50" s="10">
        <f t="shared" si="8"/>
        <v>0</v>
      </c>
    </row>
    <row r="51" spans="3:9" ht="27">
      <c r="C51" s="21" t="s">
        <v>33</v>
      </c>
      <c r="D51" s="20"/>
      <c r="E51" s="10">
        <v>10.36</v>
      </c>
      <c r="F51" s="10">
        <v>1.1000000000000001</v>
      </c>
      <c r="G51" s="11">
        <v>1.0780000000000001</v>
      </c>
      <c r="H51" s="10">
        <f t="shared" si="7"/>
        <v>0</v>
      </c>
      <c r="I51" s="10">
        <f t="shared" si="8"/>
        <v>0</v>
      </c>
    </row>
    <row r="52" spans="3:9" ht="27">
      <c r="C52" s="21" t="s">
        <v>34</v>
      </c>
      <c r="D52" s="20"/>
      <c r="E52" s="10">
        <v>10.36</v>
      </c>
      <c r="F52" s="10">
        <v>1.1000000000000001</v>
      </c>
      <c r="G52" s="11">
        <v>1.0780000000000001</v>
      </c>
      <c r="H52" s="10">
        <f t="shared" si="7"/>
        <v>0</v>
      </c>
      <c r="I52" s="10">
        <f t="shared" si="8"/>
        <v>0</v>
      </c>
    </row>
    <row r="53" spans="3:9" ht="27">
      <c r="C53" s="21" t="s">
        <v>35</v>
      </c>
      <c r="D53" s="20"/>
      <c r="E53" s="10">
        <v>10.36</v>
      </c>
      <c r="F53" s="10">
        <v>1.1000000000000001</v>
      </c>
      <c r="G53" s="11">
        <v>1.0780000000000001</v>
      </c>
      <c r="H53" s="10">
        <f t="shared" si="7"/>
        <v>0</v>
      </c>
      <c r="I53" s="10">
        <f t="shared" si="8"/>
        <v>0</v>
      </c>
    </row>
    <row r="55" spans="3:9">
      <c r="C55" s="6"/>
      <c r="D55" s="3" t="s">
        <v>6</v>
      </c>
      <c r="E55" s="3" t="s">
        <v>7</v>
      </c>
      <c r="F55" s="3" t="s">
        <v>8</v>
      </c>
      <c r="G55" s="3" t="s">
        <v>9</v>
      </c>
      <c r="H55" s="3" t="s">
        <v>17</v>
      </c>
      <c r="I55" s="2" t="s">
        <v>18</v>
      </c>
    </row>
    <row r="56" spans="3:9" ht="27">
      <c r="C56" s="4" t="s">
        <v>38</v>
      </c>
      <c r="D56" s="2" t="s">
        <v>2</v>
      </c>
      <c r="E56" s="2" t="s">
        <v>3</v>
      </c>
      <c r="F56" s="2" t="s">
        <v>4</v>
      </c>
      <c r="G56" s="2" t="s">
        <v>5</v>
      </c>
      <c r="H56" s="2" t="s">
        <v>41</v>
      </c>
      <c r="I56" s="2" t="s">
        <v>42</v>
      </c>
    </row>
    <row r="57" spans="3:9">
      <c r="C57" s="9" t="s">
        <v>0</v>
      </c>
      <c r="D57" s="10">
        <v>254</v>
      </c>
      <c r="E57" s="10">
        <v>10.36</v>
      </c>
      <c r="F57" s="10">
        <v>1.1000000000000001</v>
      </c>
      <c r="G57" s="10">
        <v>1.123</v>
      </c>
      <c r="H57" s="10">
        <f t="shared" ref="H57:H63" si="9">ROUNDDOWN(D57*E57*F57*G57,0)</f>
        <v>3250</v>
      </c>
      <c r="I57" s="10">
        <f t="shared" ref="I57:I63" si="10">H57-(ROUNDDOWN((H57*0.9),0))</f>
        <v>325</v>
      </c>
    </row>
    <row r="58" spans="3:9">
      <c r="C58" s="9" t="s">
        <v>19</v>
      </c>
      <c r="D58" s="10">
        <v>402</v>
      </c>
      <c r="E58" s="10">
        <v>10.36</v>
      </c>
      <c r="F58" s="10">
        <v>1.1000000000000001</v>
      </c>
      <c r="G58" s="10">
        <v>1.123</v>
      </c>
      <c r="H58" s="10">
        <f t="shared" si="9"/>
        <v>5144</v>
      </c>
      <c r="I58" s="10">
        <f t="shared" si="10"/>
        <v>515</v>
      </c>
    </row>
    <row r="59" spans="3:9">
      <c r="C59" s="9" t="s">
        <v>20</v>
      </c>
      <c r="D59" s="10">
        <v>584</v>
      </c>
      <c r="E59" s="10">
        <v>10.36</v>
      </c>
      <c r="F59" s="10">
        <v>1.1000000000000001</v>
      </c>
      <c r="G59" s="10">
        <v>1.123</v>
      </c>
      <c r="H59" s="10">
        <f t="shared" si="9"/>
        <v>7473</v>
      </c>
      <c r="I59" s="10">
        <f t="shared" si="10"/>
        <v>748</v>
      </c>
    </row>
    <row r="60" spans="3:9">
      <c r="C60" s="9" t="s">
        <v>21</v>
      </c>
      <c r="D60" s="11">
        <v>667</v>
      </c>
      <c r="E60" s="10">
        <v>10.36</v>
      </c>
      <c r="F60" s="10">
        <v>1.1000000000000001</v>
      </c>
      <c r="G60" s="10">
        <v>1.123</v>
      </c>
      <c r="H60" s="10">
        <f t="shared" si="9"/>
        <v>8536</v>
      </c>
      <c r="I60" s="10">
        <f t="shared" si="10"/>
        <v>854</v>
      </c>
    </row>
    <row r="61" spans="3:9">
      <c r="C61" s="12" t="s">
        <v>22</v>
      </c>
      <c r="D61" s="11">
        <v>750</v>
      </c>
      <c r="E61" s="10">
        <v>10.36</v>
      </c>
      <c r="F61" s="10">
        <v>1.1000000000000001</v>
      </c>
      <c r="G61" s="10">
        <v>1.123</v>
      </c>
      <c r="H61" s="10">
        <f t="shared" si="9"/>
        <v>9598</v>
      </c>
      <c r="I61" s="10">
        <f t="shared" si="10"/>
        <v>960</v>
      </c>
    </row>
    <row r="62" spans="3:9">
      <c r="C62" s="12" t="s">
        <v>23</v>
      </c>
      <c r="D62" s="11">
        <v>833</v>
      </c>
      <c r="E62" s="10">
        <v>10.36</v>
      </c>
      <c r="F62" s="10">
        <v>1.1000000000000001</v>
      </c>
      <c r="G62" s="10">
        <v>1.123</v>
      </c>
      <c r="H62" s="10">
        <f t="shared" si="9"/>
        <v>10660</v>
      </c>
      <c r="I62" s="10">
        <f t="shared" si="10"/>
        <v>1066</v>
      </c>
    </row>
    <row r="63" spans="3:9" ht="27">
      <c r="C63" s="18" t="s">
        <v>37</v>
      </c>
      <c r="D63" s="11">
        <v>916</v>
      </c>
      <c r="E63" s="11">
        <v>10.36</v>
      </c>
      <c r="F63" s="11">
        <v>1.1000000000000001</v>
      </c>
      <c r="G63" s="11">
        <v>1.123</v>
      </c>
      <c r="H63" s="10">
        <f t="shared" si="9"/>
        <v>11722</v>
      </c>
      <c r="I63" s="10">
        <f t="shared" si="10"/>
        <v>1173</v>
      </c>
    </row>
    <row r="65" spans="3:9">
      <c r="C65" s="6"/>
      <c r="D65" s="3" t="s">
        <v>6</v>
      </c>
      <c r="E65" s="3" t="s">
        <v>7</v>
      </c>
      <c r="F65" s="3" t="s">
        <v>8</v>
      </c>
      <c r="G65" s="3" t="s">
        <v>9</v>
      </c>
      <c r="H65" s="3" t="s">
        <v>17</v>
      </c>
      <c r="I65" s="2" t="s">
        <v>18</v>
      </c>
    </row>
    <row r="66" spans="3:9" ht="27">
      <c r="C66" s="4" t="s">
        <v>39</v>
      </c>
      <c r="D66" s="2" t="s">
        <v>2</v>
      </c>
      <c r="E66" s="2" t="s">
        <v>3</v>
      </c>
      <c r="F66" s="2" t="s">
        <v>4</v>
      </c>
      <c r="G66" s="2" t="s">
        <v>5</v>
      </c>
      <c r="H66" s="2" t="s">
        <v>41</v>
      </c>
      <c r="I66" s="2" t="s">
        <v>42</v>
      </c>
    </row>
    <row r="67" spans="3:9">
      <c r="C67" s="15" t="s">
        <v>0</v>
      </c>
      <c r="D67" s="10">
        <v>105</v>
      </c>
      <c r="E67" s="10">
        <v>10.36</v>
      </c>
      <c r="F67" s="10">
        <v>1.1000000000000001</v>
      </c>
      <c r="G67" s="10">
        <v>1.123</v>
      </c>
      <c r="H67" s="10">
        <f t="shared" ref="H67:H70" si="11">ROUNDDOWN(D67*E67*F67*G67,0)</f>
        <v>1343</v>
      </c>
      <c r="I67" s="10">
        <f t="shared" ref="I67:I70" si="12">H67-(ROUNDDOWN((H67*0.9),0))</f>
        <v>135</v>
      </c>
    </row>
    <row r="68" spans="3:9">
      <c r="C68" s="16" t="s">
        <v>19</v>
      </c>
      <c r="D68" s="10">
        <v>197</v>
      </c>
      <c r="E68" s="10">
        <v>10.36</v>
      </c>
      <c r="F68" s="10">
        <v>1.1000000000000001</v>
      </c>
      <c r="G68" s="10">
        <v>1.123</v>
      </c>
      <c r="H68" s="10">
        <f t="shared" si="11"/>
        <v>2521</v>
      </c>
      <c r="I68" s="10">
        <f t="shared" si="12"/>
        <v>253</v>
      </c>
    </row>
    <row r="69" spans="3:9">
      <c r="C69" s="16" t="s">
        <v>20</v>
      </c>
      <c r="D69" s="10">
        <v>276</v>
      </c>
      <c r="E69" s="10">
        <v>10.36</v>
      </c>
      <c r="F69" s="10">
        <v>1.1000000000000001</v>
      </c>
      <c r="G69" s="10">
        <v>1.123</v>
      </c>
      <c r="H69" s="10">
        <f t="shared" si="11"/>
        <v>3532</v>
      </c>
      <c r="I69" s="10">
        <f t="shared" si="12"/>
        <v>354</v>
      </c>
    </row>
    <row r="70" spans="3:9" ht="27">
      <c r="C70" s="17" t="s">
        <v>40</v>
      </c>
      <c r="D70" s="11">
        <v>346</v>
      </c>
      <c r="E70" s="10">
        <v>10.36</v>
      </c>
      <c r="F70" s="10">
        <v>1.1000000000000001</v>
      </c>
      <c r="G70" s="10">
        <v>1.123</v>
      </c>
      <c r="H70" s="10">
        <f t="shared" si="11"/>
        <v>4428</v>
      </c>
      <c r="I70" s="10">
        <f t="shared" si="12"/>
        <v>443</v>
      </c>
    </row>
    <row r="72" spans="3:9">
      <c r="C72" s="6"/>
      <c r="D72" s="3" t="s">
        <v>6</v>
      </c>
      <c r="E72" s="3" t="s">
        <v>7</v>
      </c>
      <c r="F72" s="3" t="s">
        <v>8</v>
      </c>
      <c r="G72" s="3" t="s">
        <v>9</v>
      </c>
      <c r="H72" s="3" t="s">
        <v>17</v>
      </c>
      <c r="I72" s="2" t="s">
        <v>18</v>
      </c>
    </row>
    <row r="73" spans="3:9" ht="27">
      <c r="C73" s="4" t="s">
        <v>44</v>
      </c>
      <c r="D73" s="2" t="s">
        <v>2</v>
      </c>
      <c r="E73" s="2" t="s">
        <v>3</v>
      </c>
      <c r="F73" s="2" t="s">
        <v>4</v>
      </c>
      <c r="G73" s="2" t="s">
        <v>5</v>
      </c>
      <c r="H73" s="2" t="s">
        <v>46</v>
      </c>
      <c r="I73" s="2" t="s">
        <v>42</v>
      </c>
    </row>
    <row r="74" spans="3:9">
      <c r="C74" s="15" t="s">
        <v>47</v>
      </c>
      <c r="D74" s="10">
        <v>200</v>
      </c>
      <c r="E74" s="10">
        <v>10.36</v>
      </c>
      <c r="F74" s="10"/>
      <c r="G74" s="10">
        <v>1.123</v>
      </c>
      <c r="H74" s="10">
        <f>ROUNDDOWN(D74*E74*G74,0)</f>
        <v>2326</v>
      </c>
      <c r="I74" s="10">
        <f>H74-(ROUNDDOWN((H74*0.9),0))</f>
        <v>233</v>
      </c>
    </row>
    <row r="76" spans="3:9">
      <c r="C76" s="6"/>
      <c r="D76" s="3" t="s">
        <v>6</v>
      </c>
      <c r="E76" s="3" t="s">
        <v>7</v>
      </c>
      <c r="F76" s="3" t="s">
        <v>8</v>
      </c>
      <c r="G76" s="3" t="s">
        <v>9</v>
      </c>
      <c r="H76" s="3" t="s">
        <v>17</v>
      </c>
      <c r="I76" s="2" t="s">
        <v>18</v>
      </c>
    </row>
    <row r="77" spans="3:9" ht="27">
      <c r="C77" s="4" t="s">
        <v>45</v>
      </c>
      <c r="D77" s="2" t="s">
        <v>2</v>
      </c>
      <c r="E77" s="2" t="s">
        <v>3</v>
      </c>
      <c r="F77" s="2" t="s">
        <v>4</v>
      </c>
      <c r="G77" s="2" t="s">
        <v>5</v>
      </c>
      <c r="H77" s="2" t="s">
        <v>46</v>
      </c>
      <c r="I77" s="2" t="s">
        <v>42</v>
      </c>
    </row>
    <row r="78" spans="3:9">
      <c r="C78" s="15" t="s">
        <v>48</v>
      </c>
      <c r="D78" s="10">
        <v>150</v>
      </c>
      <c r="E78" s="10">
        <v>10.36</v>
      </c>
      <c r="F78" s="10"/>
      <c r="G78" s="10">
        <v>1.123</v>
      </c>
      <c r="H78" s="10">
        <f>ROUNDDOWN(D78*E78*G78,0)</f>
        <v>1745</v>
      </c>
      <c r="I78" s="10">
        <f>H78-(ROUNDDOWN((H78*0.9),0))</f>
        <v>175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B2:H80"/>
  <sheetViews>
    <sheetView workbookViewId="0">
      <selection sqref="A1:I1"/>
    </sheetView>
  </sheetViews>
  <sheetFormatPr defaultRowHeight="13.5"/>
  <cols>
    <col min="1" max="2" width="2.25" style="5" customWidth="1"/>
    <col min="3" max="3" width="38.875" style="5" customWidth="1"/>
    <col min="4" max="4" width="9.75" style="5" bestFit="1" customWidth="1"/>
    <col min="5" max="5" width="9" style="5" bestFit="1" customWidth="1"/>
    <col min="6" max="6" width="12.75" style="5" customWidth="1"/>
    <col min="7" max="7" width="16.875" style="5" bestFit="1" customWidth="1"/>
    <col min="8" max="8" width="28.75" style="5" customWidth="1"/>
    <col min="9" max="16384" width="9" style="5"/>
  </cols>
  <sheetData>
    <row r="2" spans="2:8">
      <c r="B2" s="1" t="s">
        <v>12</v>
      </c>
    </row>
    <row r="3" spans="2:8">
      <c r="B3" s="1"/>
    </row>
    <row r="4" spans="2:8">
      <c r="C4" s="6"/>
      <c r="D4" s="3" t="s">
        <v>6</v>
      </c>
      <c r="E4" s="3" t="s">
        <v>7</v>
      </c>
      <c r="F4" s="3" t="s">
        <v>8</v>
      </c>
      <c r="G4" s="3" t="s">
        <v>9</v>
      </c>
      <c r="H4" s="2" t="s">
        <v>17</v>
      </c>
    </row>
    <row r="5" spans="2:8" ht="27">
      <c r="C5" s="4" t="s">
        <v>10</v>
      </c>
      <c r="D5" s="2" t="s">
        <v>2</v>
      </c>
      <c r="E5" s="2" t="s">
        <v>3</v>
      </c>
      <c r="F5" s="2" t="s">
        <v>4</v>
      </c>
      <c r="G5" s="2" t="s">
        <v>49</v>
      </c>
      <c r="H5" s="2" t="s">
        <v>50</v>
      </c>
    </row>
    <row r="6" spans="2:8">
      <c r="C6" s="9" t="s">
        <v>0</v>
      </c>
      <c r="D6" s="10">
        <v>254</v>
      </c>
      <c r="E6" s="10">
        <v>10.36</v>
      </c>
      <c r="F6" s="10">
        <v>1.1000000000000001</v>
      </c>
      <c r="G6" s="10">
        <f>ROUNDDOWN(D6*E6*F6,0)</f>
        <v>2894</v>
      </c>
      <c r="H6" s="10">
        <f>G6-(ROUNDDOWN((G6*0.9),0))</f>
        <v>290</v>
      </c>
    </row>
    <row r="7" spans="2:8">
      <c r="C7" s="9" t="s">
        <v>19</v>
      </c>
      <c r="D7" s="10">
        <v>402</v>
      </c>
      <c r="E7" s="10">
        <v>10.36</v>
      </c>
      <c r="F7" s="10">
        <v>1.1000000000000001</v>
      </c>
      <c r="G7" s="10">
        <f t="shared" ref="G7:G12" si="0">ROUNDDOWN(D7*E7*F7,0)</f>
        <v>4581</v>
      </c>
      <c r="H7" s="10">
        <f t="shared" ref="H7:H12" si="1">G7-(ROUNDDOWN((G7*0.9),0))</f>
        <v>459</v>
      </c>
    </row>
    <row r="8" spans="2:8">
      <c r="C8" s="9" t="s">
        <v>20</v>
      </c>
      <c r="D8" s="10">
        <v>584</v>
      </c>
      <c r="E8" s="10">
        <v>10.36</v>
      </c>
      <c r="F8" s="10">
        <v>1.1000000000000001</v>
      </c>
      <c r="G8" s="10">
        <f t="shared" si="0"/>
        <v>6655</v>
      </c>
      <c r="H8" s="10">
        <f t="shared" si="1"/>
        <v>666</v>
      </c>
    </row>
    <row r="9" spans="2:8">
      <c r="C9" s="9" t="s">
        <v>21</v>
      </c>
      <c r="D9" s="11">
        <v>667</v>
      </c>
      <c r="E9" s="10">
        <v>10.36</v>
      </c>
      <c r="F9" s="10">
        <v>1.1000000000000001</v>
      </c>
      <c r="G9" s="10">
        <f t="shared" si="0"/>
        <v>7601</v>
      </c>
      <c r="H9" s="10">
        <f t="shared" si="1"/>
        <v>761</v>
      </c>
    </row>
    <row r="10" spans="2:8">
      <c r="C10" s="12" t="s">
        <v>22</v>
      </c>
      <c r="D10" s="11">
        <v>750</v>
      </c>
      <c r="E10" s="10">
        <v>10.36</v>
      </c>
      <c r="F10" s="10">
        <v>1.1000000000000001</v>
      </c>
      <c r="G10" s="10">
        <f t="shared" si="0"/>
        <v>8547</v>
      </c>
      <c r="H10" s="10">
        <f t="shared" si="1"/>
        <v>855</v>
      </c>
    </row>
    <row r="11" spans="2:8">
      <c r="C11" s="12" t="s">
        <v>23</v>
      </c>
      <c r="D11" s="11">
        <v>833</v>
      </c>
      <c r="E11" s="10">
        <v>10.36</v>
      </c>
      <c r="F11" s="10">
        <v>1.1000000000000001</v>
      </c>
      <c r="G11" s="10">
        <f t="shared" si="0"/>
        <v>9492</v>
      </c>
      <c r="H11" s="10">
        <f t="shared" si="1"/>
        <v>950</v>
      </c>
    </row>
    <row r="12" spans="2:8" ht="27">
      <c r="C12" s="14" t="s">
        <v>36</v>
      </c>
      <c r="D12" s="11">
        <v>916</v>
      </c>
      <c r="E12" s="11">
        <v>10.36</v>
      </c>
      <c r="F12" s="11">
        <v>1.1000000000000001</v>
      </c>
      <c r="G12" s="10">
        <f t="shared" si="0"/>
        <v>10438</v>
      </c>
      <c r="H12" s="10">
        <f t="shared" si="1"/>
        <v>1044</v>
      </c>
    </row>
    <row r="13" spans="2:8">
      <c r="C13" s="7"/>
      <c r="D13" s="13"/>
      <c r="E13" s="8"/>
      <c r="F13" s="13"/>
      <c r="G13" s="13"/>
      <c r="H13" s="13"/>
    </row>
    <row r="14" spans="2:8">
      <c r="C14" s="6"/>
      <c r="D14" s="3" t="s">
        <v>6</v>
      </c>
      <c r="E14" s="3" t="s">
        <v>7</v>
      </c>
      <c r="F14" s="3" t="s">
        <v>8</v>
      </c>
      <c r="G14" s="3" t="s">
        <v>9</v>
      </c>
      <c r="H14" s="2" t="s">
        <v>17</v>
      </c>
    </row>
    <row r="15" spans="2:8" ht="27">
      <c r="C15" s="4" t="s">
        <v>11</v>
      </c>
      <c r="D15" s="2" t="s">
        <v>2</v>
      </c>
      <c r="E15" s="2" t="s">
        <v>3</v>
      </c>
      <c r="F15" s="2" t="s">
        <v>4</v>
      </c>
      <c r="G15" s="2" t="s">
        <v>49</v>
      </c>
      <c r="H15" s="2" t="s">
        <v>50</v>
      </c>
    </row>
    <row r="16" spans="2:8">
      <c r="C16" s="15" t="s">
        <v>0</v>
      </c>
      <c r="D16" s="10">
        <v>104</v>
      </c>
      <c r="E16" s="10">
        <v>10.36</v>
      </c>
      <c r="F16" s="10">
        <v>1.1000000000000001</v>
      </c>
      <c r="G16" s="10">
        <f t="shared" ref="G16:G21" si="2">ROUNDDOWN(D16*E16*F16,0)</f>
        <v>1185</v>
      </c>
      <c r="H16" s="10">
        <f t="shared" ref="H16:H21" si="3">G16-(ROUNDDOWN((G16*0.9),0))</f>
        <v>119</v>
      </c>
    </row>
    <row r="17" spans="3:8">
      <c r="C17" s="16" t="s">
        <v>13</v>
      </c>
      <c r="D17" s="10">
        <v>151</v>
      </c>
      <c r="E17" s="10">
        <v>10.36</v>
      </c>
      <c r="F17" s="10">
        <v>1.1000000000000001</v>
      </c>
      <c r="G17" s="10">
        <f t="shared" si="2"/>
        <v>1720</v>
      </c>
      <c r="H17" s="10">
        <f t="shared" si="3"/>
        <v>172</v>
      </c>
    </row>
    <row r="18" spans="3:8">
      <c r="C18" s="16" t="s">
        <v>14</v>
      </c>
      <c r="D18" s="10">
        <v>195</v>
      </c>
      <c r="E18" s="10">
        <v>10.36</v>
      </c>
      <c r="F18" s="10">
        <v>1.1000000000000001</v>
      </c>
      <c r="G18" s="10">
        <f t="shared" si="2"/>
        <v>2222</v>
      </c>
      <c r="H18" s="10">
        <f t="shared" si="3"/>
        <v>223</v>
      </c>
    </row>
    <row r="19" spans="3:8">
      <c r="C19" s="16" t="s">
        <v>15</v>
      </c>
      <c r="D19" s="10">
        <v>236</v>
      </c>
      <c r="E19" s="10">
        <v>10.36</v>
      </c>
      <c r="F19" s="10">
        <v>1.1000000000000001</v>
      </c>
      <c r="G19" s="10">
        <f t="shared" si="2"/>
        <v>2689</v>
      </c>
      <c r="H19" s="10">
        <f t="shared" si="3"/>
        <v>269</v>
      </c>
    </row>
    <row r="20" spans="3:8">
      <c r="C20" s="16" t="s">
        <v>16</v>
      </c>
      <c r="D20" s="10">
        <v>273</v>
      </c>
      <c r="E20" s="10">
        <v>10.36</v>
      </c>
      <c r="F20" s="10">
        <v>1.1000000000000001</v>
      </c>
      <c r="G20" s="10">
        <f t="shared" si="2"/>
        <v>3111</v>
      </c>
      <c r="H20" s="10">
        <f t="shared" si="3"/>
        <v>312</v>
      </c>
    </row>
    <row r="21" spans="3:8" ht="27">
      <c r="C21" s="17" t="s">
        <v>26</v>
      </c>
      <c r="D21" s="11">
        <v>308</v>
      </c>
      <c r="E21" s="10">
        <v>10.36</v>
      </c>
      <c r="F21" s="10">
        <v>1.1000000000000001</v>
      </c>
      <c r="G21" s="10">
        <f t="shared" si="2"/>
        <v>3509</v>
      </c>
      <c r="H21" s="10">
        <f t="shared" si="3"/>
        <v>351</v>
      </c>
    </row>
    <row r="23" spans="3:8">
      <c r="C23" s="6"/>
      <c r="D23" s="3" t="s">
        <v>6</v>
      </c>
      <c r="E23" s="3" t="s">
        <v>7</v>
      </c>
      <c r="F23" s="3" t="s">
        <v>8</v>
      </c>
      <c r="G23" s="3" t="s">
        <v>9</v>
      </c>
      <c r="H23" s="2" t="s">
        <v>17</v>
      </c>
    </row>
    <row r="24" spans="3:8" ht="27">
      <c r="C24" s="4" t="s">
        <v>24</v>
      </c>
      <c r="D24" s="2" t="s">
        <v>2</v>
      </c>
      <c r="E24" s="2" t="s">
        <v>3</v>
      </c>
      <c r="F24" s="2" t="s">
        <v>4</v>
      </c>
      <c r="G24" s="2" t="s">
        <v>49</v>
      </c>
      <c r="H24" s="2" t="s">
        <v>50</v>
      </c>
    </row>
    <row r="25" spans="3:8">
      <c r="C25" s="9" t="s">
        <v>0</v>
      </c>
      <c r="D25" s="10">
        <v>254</v>
      </c>
      <c r="E25" s="10">
        <v>10.36</v>
      </c>
      <c r="F25" s="10">
        <v>1.1000000000000001</v>
      </c>
      <c r="G25" s="10">
        <f t="shared" ref="G25:G31" si="4">ROUNDDOWN(D25*E25*F25,0)</f>
        <v>2894</v>
      </c>
      <c r="H25" s="10">
        <f t="shared" ref="H25:H31" si="5">G25-(ROUNDDOWN((G25*0.9),0))</f>
        <v>290</v>
      </c>
    </row>
    <row r="26" spans="3:8">
      <c r="C26" s="9" t="s">
        <v>19</v>
      </c>
      <c r="D26" s="10">
        <v>402</v>
      </c>
      <c r="E26" s="10">
        <v>10.36</v>
      </c>
      <c r="F26" s="10">
        <v>1.1000000000000001</v>
      </c>
      <c r="G26" s="10">
        <f t="shared" si="4"/>
        <v>4581</v>
      </c>
      <c r="H26" s="10">
        <f t="shared" si="5"/>
        <v>459</v>
      </c>
    </row>
    <row r="27" spans="3:8">
      <c r="C27" s="9" t="s">
        <v>20</v>
      </c>
      <c r="D27" s="10">
        <v>584</v>
      </c>
      <c r="E27" s="10">
        <v>10.36</v>
      </c>
      <c r="F27" s="10">
        <v>1.1000000000000001</v>
      </c>
      <c r="G27" s="10">
        <f t="shared" si="4"/>
        <v>6655</v>
      </c>
      <c r="H27" s="10">
        <f t="shared" si="5"/>
        <v>666</v>
      </c>
    </row>
    <row r="28" spans="3:8">
      <c r="C28" s="9" t="s">
        <v>21</v>
      </c>
      <c r="D28" s="11">
        <v>667</v>
      </c>
      <c r="E28" s="10">
        <v>10.36</v>
      </c>
      <c r="F28" s="10">
        <v>1.1000000000000001</v>
      </c>
      <c r="G28" s="10">
        <f t="shared" si="4"/>
        <v>7601</v>
      </c>
      <c r="H28" s="10">
        <f t="shared" si="5"/>
        <v>761</v>
      </c>
    </row>
    <row r="29" spans="3:8">
      <c r="C29" s="12" t="s">
        <v>22</v>
      </c>
      <c r="D29" s="11">
        <v>750</v>
      </c>
      <c r="E29" s="10">
        <v>10.36</v>
      </c>
      <c r="F29" s="10">
        <v>1.1000000000000001</v>
      </c>
      <c r="G29" s="10">
        <f t="shared" si="4"/>
        <v>8547</v>
      </c>
      <c r="H29" s="10">
        <f t="shared" si="5"/>
        <v>855</v>
      </c>
    </row>
    <row r="30" spans="3:8">
      <c r="C30" s="12" t="s">
        <v>23</v>
      </c>
      <c r="D30" s="11">
        <v>833</v>
      </c>
      <c r="E30" s="10">
        <v>10.36</v>
      </c>
      <c r="F30" s="10">
        <v>1.1000000000000001</v>
      </c>
      <c r="G30" s="10">
        <f t="shared" si="4"/>
        <v>9492</v>
      </c>
      <c r="H30" s="10">
        <f t="shared" si="5"/>
        <v>950</v>
      </c>
    </row>
    <row r="31" spans="3:8" ht="27">
      <c r="C31" s="18" t="s">
        <v>37</v>
      </c>
      <c r="D31" s="11">
        <v>916</v>
      </c>
      <c r="E31" s="11">
        <v>10.36</v>
      </c>
      <c r="F31" s="11">
        <v>1.1000000000000001</v>
      </c>
      <c r="G31" s="10">
        <f t="shared" si="4"/>
        <v>10438</v>
      </c>
      <c r="H31" s="10">
        <f t="shared" si="5"/>
        <v>1044</v>
      </c>
    </row>
    <row r="33" spans="3:8">
      <c r="C33" s="6"/>
      <c r="D33" s="3" t="s">
        <v>6</v>
      </c>
      <c r="E33" s="3" t="s">
        <v>7</v>
      </c>
      <c r="F33" s="3" t="s">
        <v>8</v>
      </c>
      <c r="G33" s="3" t="s">
        <v>9</v>
      </c>
      <c r="H33" s="2" t="s">
        <v>17</v>
      </c>
    </row>
    <row r="34" spans="3:8" ht="27">
      <c r="C34" s="4" t="s">
        <v>25</v>
      </c>
      <c r="D34" s="2" t="s">
        <v>2</v>
      </c>
      <c r="E34" s="2" t="s">
        <v>3</v>
      </c>
      <c r="F34" s="2" t="s">
        <v>4</v>
      </c>
      <c r="G34" s="2" t="s">
        <v>49</v>
      </c>
      <c r="H34" s="2" t="s">
        <v>50</v>
      </c>
    </row>
    <row r="35" spans="3:8">
      <c r="C35" s="15" t="s">
        <v>0</v>
      </c>
      <c r="D35" s="10">
        <v>104</v>
      </c>
      <c r="E35" s="10">
        <v>10.36</v>
      </c>
      <c r="F35" s="10">
        <v>1.1000000000000001</v>
      </c>
      <c r="G35" s="10">
        <f t="shared" ref="G35:G38" si="6">ROUNDDOWN(D35*E35*F35,0)</f>
        <v>1185</v>
      </c>
      <c r="H35" s="10">
        <f t="shared" ref="H35:H38" si="7">G35-(ROUNDDOWN((G35*0.9),0))</f>
        <v>119</v>
      </c>
    </row>
    <row r="36" spans="3:8">
      <c r="C36" s="16" t="s">
        <v>19</v>
      </c>
      <c r="D36" s="10">
        <v>195</v>
      </c>
      <c r="E36" s="10">
        <v>10.36</v>
      </c>
      <c r="F36" s="10">
        <v>1.1000000000000001</v>
      </c>
      <c r="G36" s="10">
        <f t="shared" si="6"/>
        <v>2222</v>
      </c>
      <c r="H36" s="10">
        <f t="shared" si="7"/>
        <v>223</v>
      </c>
    </row>
    <row r="37" spans="3:8">
      <c r="C37" s="16" t="s">
        <v>20</v>
      </c>
      <c r="D37" s="10">
        <v>273</v>
      </c>
      <c r="E37" s="10">
        <v>10.36</v>
      </c>
      <c r="F37" s="10">
        <v>1.1000000000000001</v>
      </c>
      <c r="G37" s="10">
        <f t="shared" si="6"/>
        <v>3111</v>
      </c>
      <c r="H37" s="10">
        <f t="shared" si="7"/>
        <v>312</v>
      </c>
    </row>
    <row r="38" spans="3:8" ht="27">
      <c r="C38" s="17" t="s">
        <v>27</v>
      </c>
      <c r="D38" s="11">
        <v>343</v>
      </c>
      <c r="E38" s="10">
        <v>10.36</v>
      </c>
      <c r="F38" s="10">
        <v>1.1000000000000001</v>
      </c>
      <c r="G38" s="10">
        <f t="shared" si="6"/>
        <v>3908</v>
      </c>
      <c r="H38" s="10">
        <f t="shared" si="7"/>
        <v>391</v>
      </c>
    </row>
    <row r="40" spans="3:8">
      <c r="C40" s="6"/>
      <c r="D40" s="3" t="s">
        <v>6</v>
      </c>
      <c r="E40" s="3" t="s">
        <v>7</v>
      </c>
      <c r="F40" s="3" t="s">
        <v>8</v>
      </c>
      <c r="G40" s="3" t="s">
        <v>9</v>
      </c>
      <c r="H40" s="2" t="s">
        <v>17</v>
      </c>
    </row>
    <row r="41" spans="3:8" ht="27">
      <c r="C41" s="4" t="s">
        <v>28</v>
      </c>
      <c r="D41" s="2" t="s">
        <v>2</v>
      </c>
      <c r="E41" s="2" t="s">
        <v>3</v>
      </c>
      <c r="F41" s="2" t="s">
        <v>4</v>
      </c>
      <c r="G41" s="2" t="s">
        <v>49</v>
      </c>
      <c r="H41" s="2" t="s">
        <v>50</v>
      </c>
    </row>
    <row r="42" spans="3:8">
      <c r="C42" s="16" t="s">
        <v>1</v>
      </c>
      <c r="D42" s="10">
        <v>181</v>
      </c>
      <c r="E42" s="10">
        <v>10.36</v>
      </c>
      <c r="F42" s="10">
        <v>1.1000000000000001</v>
      </c>
      <c r="G42" s="10">
        <f t="shared" ref="G42:G53" si="8">ROUNDDOWN(D42*E42*F42,0)</f>
        <v>2062</v>
      </c>
      <c r="H42" s="10">
        <f t="shared" ref="H42:H53" si="9">G42-(ROUNDDOWN((G42*0.9),0))</f>
        <v>207</v>
      </c>
    </row>
    <row r="43" spans="3:8">
      <c r="C43" s="16" t="s">
        <v>20</v>
      </c>
      <c r="D43" s="10">
        <v>271</v>
      </c>
      <c r="E43" s="10">
        <v>10.36</v>
      </c>
      <c r="F43" s="10">
        <v>1.1000000000000001</v>
      </c>
      <c r="G43" s="10">
        <f t="shared" si="8"/>
        <v>3088</v>
      </c>
      <c r="H43" s="10">
        <f t="shared" si="9"/>
        <v>309</v>
      </c>
    </row>
    <row r="44" spans="3:8">
      <c r="C44" s="16" t="s">
        <v>21</v>
      </c>
      <c r="D44" s="11">
        <v>362</v>
      </c>
      <c r="E44" s="10">
        <v>10.36</v>
      </c>
      <c r="F44" s="10">
        <v>1.1000000000000001</v>
      </c>
      <c r="G44" s="10">
        <f t="shared" si="8"/>
        <v>4125</v>
      </c>
      <c r="H44" s="10">
        <f t="shared" si="9"/>
        <v>413</v>
      </c>
    </row>
    <row r="45" spans="3:8">
      <c r="C45" s="19" t="s">
        <v>22</v>
      </c>
      <c r="D45" s="20">
        <v>452</v>
      </c>
      <c r="E45" s="10">
        <v>10.36</v>
      </c>
      <c r="F45" s="10">
        <v>1.1000000000000001</v>
      </c>
      <c r="G45" s="10">
        <f t="shared" si="8"/>
        <v>5150</v>
      </c>
      <c r="H45" s="10">
        <f t="shared" si="9"/>
        <v>515</v>
      </c>
    </row>
    <row r="46" spans="3:8">
      <c r="C46" s="19" t="s">
        <v>23</v>
      </c>
      <c r="D46" s="20">
        <v>542</v>
      </c>
      <c r="E46" s="10">
        <v>10.36</v>
      </c>
      <c r="F46" s="10">
        <v>1.1000000000000001</v>
      </c>
      <c r="G46" s="10">
        <f t="shared" si="8"/>
        <v>6176</v>
      </c>
      <c r="H46" s="10">
        <f t="shared" si="9"/>
        <v>618</v>
      </c>
    </row>
    <row r="47" spans="3:8">
      <c r="C47" s="19" t="s">
        <v>29</v>
      </c>
      <c r="D47" s="20">
        <v>632</v>
      </c>
      <c r="E47" s="10">
        <v>10.36</v>
      </c>
      <c r="F47" s="10">
        <v>1.1000000000000001</v>
      </c>
      <c r="G47" s="10">
        <f t="shared" si="8"/>
        <v>7202</v>
      </c>
      <c r="H47" s="10">
        <f t="shared" si="9"/>
        <v>721</v>
      </c>
    </row>
    <row r="48" spans="3:8">
      <c r="C48" s="19" t="s">
        <v>30</v>
      </c>
      <c r="D48" s="20">
        <v>723</v>
      </c>
      <c r="E48" s="10">
        <v>10.36</v>
      </c>
      <c r="F48" s="10">
        <v>1.1000000000000001</v>
      </c>
      <c r="G48" s="10">
        <f t="shared" si="8"/>
        <v>8239</v>
      </c>
      <c r="H48" s="10">
        <f t="shared" si="9"/>
        <v>824</v>
      </c>
    </row>
    <row r="49" spans="3:8" ht="27">
      <c r="C49" s="21" t="s">
        <v>31</v>
      </c>
      <c r="D49" s="20"/>
      <c r="E49" s="10">
        <v>10.36</v>
      </c>
      <c r="F49" s="10">
        <v>1.1000000000000001</v>
      </c>
      <c r="G49" s="10">
        <f t="shared" si="8"/>
        <v>0</v>
      </c>
      <c r="H49" s="10">
        <f t="shared" si="9"/>
        <v>0</v>
      </c>
    </row>
    <row r="50" spans="3:8" ht="27">
      <c r="C50" s="21" t="s">
        <v>32</v>
      </c>
      <c r="D50" s="20"/>
      <c r="E50" s="10">
        <v>10.36</v>
      </c>
      <c r="F50" s="10">
        <v>1.1000000000000001</v>
      </c>
      <c r="G50" s="10">
        <f t="shared" si="8"/>
        <v>0</v>
      </c>
      <c r="H50" s="10">
        <f t="shared" si="9"/>
        <v>0</v>
      </c>
    </row>
    <row r="51" spans="3:8" ht="27">
      <c r="C51" s="21" t="s">
        <v>33</v>
      </c>
      <c r="D51" s="20"/>
      <c r="E51" s="10">
        <v>10.36</v>
      </c>
      <c r="F51" s="10">
        <v>1.1000000000000001</v>
      </c>
      <c r="G51" s="10">
        <f t="shared" si="8"/>
        <v>0</v>
      </c>
      <c r="H51" s="10">
        <f t="shared" si="9"/>
        <v>0</v>
      </c>
    </row>
    <row r="52" spans="3:8" ht="27">
      <c r="C52" s="21" t="s">
        <v>34</v>
      </c>
      <c r="D52" s="20"/>
      <c r="E52" s="10">
        <v>10.36</v>
      </c>
      <c r="F52" s="10">
        <v>1.1000000000000001</v>
      </c>
      <c r="G52" s="10">
        <f t="shared" si="8"/>
        <v>0</v>
      </c>
      <c r="H52" s="10">
        <f t="shared" si="9"/>
        <v>0</v>
      </c>
    </row>
    <row r="53" spans="3:8" ht="27">
      <c r="C53" s="21" t="s">
        <v>35</v>
      </c>
      <c r="D53" s="20"/>
      <c r="E53" s="10">
        <v>10.36</v>
      </c>
      <c r="F53" s="10">
        <v>1.1000000000000001</v>
      </c>
      <c r="G53" s="10">
        <f t="shared" si="8"/>
        <v>0</v>
      </c>
      <c r="H53" s="10">
        <f t="shared" si="9"/>
        <v>0</v>
      </c>
    </row>
    <row r="55" spans="3:8">
      <c r="C55" s="6"/>
      <c r="D55" s="3" t="s">
        <v>6</v>
      </c>
      <c r="E55" s="3" t="s">
        <v>7</v>
      </c>
      <c r="F55" s="3" t="s">
        <v>8</v>
      </c>
      <c r="G55" s="3" t="s">
        <v>9</v>
      </c>
      <c r="H55" s="2" t="s">
        <v>17</v>
      </c>
    </row>
    <row r="56" spans="3:8" ht="27">
      <c r="C56" s="4" t="s">
        <v>38</v>
      </c>
      <c r="D56" s="2" t="s">
        <v>2</v>
      </c>
      <c r="E56" s="2" t="s">
        <v>3</v>
      </c>
      <c r="F56" s="2" t="s">
        <v>4</v>
      </c>
      <c r="G56" s="2" t="s">
        <v>49</v>
      </c>
      <c r="H56" s="2" t="s">
        <v>50</v>
      </c>
    </row>
    <row r="57" spans="3:8">
      <c r="C57" s="9" t="s">
        <v>0</v>
      </c>
      <c r="D57" s="10">
        <v>254</v>
      </c>
      <c r="E57" s="10">
        <v>10.36</v>
      </c>
      <c r="F57" s="10">
        <v>1.1000000000000001</v>
      </c>
      <c r="G57" s="10">
        <f t="shared" ref="G57:G63" si="10">ROUNDDOWN(D57*E57*F57,0)</f>
        <v>2894</v>
      </c>
      <c r="H57" s="10">
        <f t="shared" ref="H57:H63" si="11">G57-(ROUNDDOWN((G57*0.9),0))</f>
        <v>290</v>
      </c>
    </row>
    <row r="58" spans="3:8">
      <c r="C58" s="9" t="s">
        <v>19</v>
      </c>
      <c r="D58" s="10">
        <v>402</v>
      </c>
      <c r="E58" s="10">
        <v>10.36</v>
      </c>
      <c r="F58" s="10">
        <v>1.1000000000000001</v>
      </c>
      <c r="G58" s="10">
        <f t="shared" si="10"/>
        <v>4581</v>
      </c>
      <c r="H58" s="10">
        <f t="shared" si="11"/>
        <v>459</v>
      </c>
    </row>
    <row r="59" spans="3:8">
      <c r="C59" s="9" t="s">
        <v>20</v>
      </c>
      <c r="D59" s="10">
        <v>584</v>
      </c>
      <c r="E59" s="10">
        <v>10.36</v>
      </c>
      <c r="F59" s="10">
        <v>1.1000000000000001</v>
      </c>
      <c r="G59" s="10">
        <f t="shared" si="10"/>
        <v>6655</v>
      </c>
      <c r="H59" s="10">
        <f t="shared" si="11"/>
        <v>666</v>
      </c>
    </row>
    <row r="60" spans="3:8">
      <c r="C60" s="9" t="s">
        <v>21</v>
      </c>
      <c r="D60" s="11">
        <v>667</v>
      </c>
      <c r="E60" s="10">
        <v>10.36</v>
      </c>
      <c r="F60" s="10">
        <v>1.1000000000000001</v>
      </c>
      <c r="G60" s="10">
        <f t="shared" si="10"/>
        <v>7601</v>
      </c>
      <c r="H60" s="10">
        <f t="shared" si="11"/>
        <v>761</v>
      </c>
    </row>
    <row r="61" spans="3:8">
      <c r="C61" s="12" t="s">
        <v>22</v>
      </c>
      <c r="D61" s="11">
        <v>750</v>
      </c>
      <c r="E61" s="10">
        <v>10.36</v>
      </c>
      <c r="F61" s="10">
        <v>1.1000000000000001</v>
      </c>
      <c r="G61" s="10">
        <f t="shared" si="10"/>
        <v>8547</v>
      </c>
      <c r="H61" s="10">
        <f t="shared" si="11"/>
        <v>855</v>
      </c>
    </row>
    <row r="62" spans="3:8">
      <c r="C62" s="12" t="s">
        <v>23</v>
      </c>
      <c r="D62" s="11">
        <v>833</v>
      </c>
      <c r="E62" s="10">
        <v>10.36</v>
      </c>
      <c r="F62" s="10">
        <v>1.1000000000000001</v>
      </c>
      <c r="G62" s="10">
        <f t="shared" si="10"/>
        <v>9492</v>
      </c>
      <c r="H62" s="10">
        <f t="shared" si="11"/>
        <v>950</v>
      </c>
    </row>
    <row r="63" spans="3:8" ht="27">
      <c r="C63" s="18" t="s">
        <v>37</v>
      </c>
      <c r="D63" s="11">
        <v>916</v>
      </c>
      <c r="E63" s="11">
        <v>10.36</v>
      </c>
      <c r="F63" s="11">
        <v>1.1000000000000001</v>
      </c>
      <c r="G63" s="10">
        <f t="shared" si="10"/>
        <v>10438</v>
      </c>
      <c r="H63" s="10">
        <f t="shared" si="11"/>
        <v>1044</v>
      </c>
    </row>
    <row r="65" spans="3:8">
      <c r="C65" s="6"/>
      <c r="D65" s="3" t="s">
        <v>6</v>
      </c>
      <c r="E65" s="3" t="s">
        <v>7</v>
      </c>
      <c r="F65" s="3" t="s">
        <v>8</v>
      </c>
      <c r="G65" s="3" t="s">
        <v>9</v>
      </c>
      <c r="H65" s="2" t="s">
        <v>17</v>
      </c>
    </row>
    <row r="66" spans="3:8" ht="27">
      <c r="C66" s="4" t="s">
        <v>39</v>
      </c>
      <c r="D66" s="2" t="s">
        <v>2</v>
      </c>
      <c r="E66" s="2" t="s">
        <v>3</v>
      </c>
      <c r="F66" s="2" t="s">
        <v>4</v>
      </c>
      <c r="G66" s="2" t="s">
        <v>49</v>
      </c>
      <c r="H66" s="2" t="s">
        <v>50</v>
      </c>
    </row>
    <row r="67" spans="3:8">
      <c r="C67" s="15" t="s">
        <v>0</v>
      </c>
      <c r="D67" s="10">
        <v>105</v>
      </c>
      <c r="E67" s="10">
        <v>10.36</v>
      </c>
      <c r="F67" s="10">
        <v>1.1000000000000001</v>
      </c>
      <c r="G67" s="10">
        <f t="shared" ref="G67:G70" si="12">ROUNDDOWN(D67*E67*F67,0)</f>
        <v>1196</v>
      </c>
      <c r="H67" s="10">
        <f t="shared" ref="H67:H70" si="13">G67-(ROUNDDOWN((G67*0.9),0))</f>
        <v>120</v>
      </c>
    </row>
    <row r="68" spans="3:8">
      <c r="C68" s="16" t="s">
        <v>19</v>
      </c>
      <c r="D68" s="10">
        <v>197</v>
      </c>
      <c r="E68" s="10">
        <v>10.36</v>
      </c>
      <c r="F68" s="10">
        <v>1.1000000000000001</v>
      </c>
      <c r="G68" s="10">
        <f t="shared" si="12"/>
        <v>2245</v>
      </c>
      <c r="H68" s="10">
        <f t="shared" si="13"/>
        <v>225</v>
      </c>
    </row>
    <row r="69" spans="3:8">
      <c r="C69" s="16" t="s">
        <v>20</v>
      </c>
      <c r="D69" s="10">
        <v>276</v>
      </c>
      <c r="E69" s="10">
        <v>10.36</v>
      </c>
      <c r="F69" s="10">
        <v>1.1000000000000001</v>
      </c>
      <c r="G69" s="10">
        <f t="shared" si="12"/>
        <v>3145</v>
      </c>
      <c r="H69" s="10">
        <f t="shared" si="13"/>
        <v>315</v>
      </c>
    </row>
    <row r="70" spans="3:8" ht="27">
      <c r="C70" s="17" t="s">
        <v>40</v>
      </c>
      <c r="D70" s="11">
        <v>346</v>
      </c>
      <c r="E70" s="10">
        <v>10.36</v>
      </c>
      <c r="F70" s="10">
        <v>1.1000000000000001</v>
      </c>
      <c r="G70" s="10">
        <f t="shared" si="12"/>
        <v>3943</v>
      </c>
      <c r="H70" s="10">
        <f t="shared" si="13"/>
        <v>395</v>
      </c>
    </row>
    <row r="72" spans="3:8">
      <c r="C72" s="6"/>
      <c r="D72" s="3" t="s">
        <v>6</v>
      </c>
      <c r="E72" s="3" t="s">
        <v>7</v>
      </c>
      <c r="F72" s="3" t="s">
        <v>8</v>
      </c>
      <c r="G72" s="3" t="s">
        <v>9</v>
      </c>
      <c r="H72" s="2" t="s">
        <v>17</v>
      </c>
    </row>
    <row r="73" spans="3:8" ht="27">
      <c r="C73" s="4" t="s">
        <v>44</v>
      </c>
      <c r="D73" s="2" t="s">
        <v>2</v>
      </c>
      <c r="E73" s="2" t="s">
        <v>3</v>
      </c>
      <c r="F73" s="2" t="s">
        <v>4</v>
      </c>
      <c r="G73" s="2" t="s">
        <v>49</v>
      </c>
      <c r="H73" s="2" t="s">
        <v>50</v>
      </c>
    </row>
    <row r="74" spans="3:8">
      <c r="C74" s="15" t="s">
        <v>47</v>
      </c>
      <c r="D74" s="10">
        <v>200</v>
      </c>
      <c r="E74" s="10">
        <v>10.36</v>
      </c>
      <c r="F74" s="10"/>
      <c r="G74" s="10">
        <f>ROUNDDOWN(D74*E74,0)</f>
        <v>2072</v>
      </c>
      <c r="H74" s="10">
        <f>G74-(ROUNDDOWN((G74*0.9),0))</f>
        <v>208</v>
      </c>
    </row>
    <row r="76" spans="3:8">
      <c r="C76" s="6"/>
      <c r="D76" s="3" t="s">
        <v>6</v>
      </c>
      <c r="E76" s="3" t="s">
        <v>7</v>
      </c>
      <c r="F76" s="3" t="s">
        <v>8</v>
      </c>
      <c r="G76" s="3" t="s">
        <v>9</v>
      </c>
      <c r="H76" s="2" t="s">
        <v>17</v>
      </c>
    </row>
    <row r="77" spans="3:8" ht="27">
      <c r="C77" s="4" t="s">
        <v>45</v>
      </c>
      <c r="D77" s="2" t="s">
        <v>2</v>
      </c>
      <c r="E77" s="2" t="s">
        <v>3</v>
      </c>
      <c r="F77" s="2" t="s">
        <v>4</v>
      </c>
      <c r="G77" s="2" t="s">
        <v>49</v>
      </c>
      <c r="H77" s="2" t="s">
        <v>50</v>
      </c>
    </row>
    <row r="78" spans="3:8">
      <c r="C78" s="15" t="s">
        <v>48</v>
      </c>
      <c r="D78" s="10">
        <v>150</v>
      </c>
      <c r="E78" s="10">
        <v>10.36</v>
      </c>
      <c r="F78" s="10"/>
      <c r="G78" s="10">
        <f>ROUNDDOWN(D78*E78,0)</f>
        <v>1554</v>
      </c>
      <c r="H78" s="10">
        <f>G78-(ROUNDDOWN((G78*0.9),0))</f>
        <v>156</v>
      </c>
    </row>
    <row r="80" spans="3:8">
      <c r="C80" s="4" t="s">
        <v>5</v>
      </c>
      <c r="D80" s="63" t="s">
        <v>51</v>
      </c>
      <c r="E80" s="64"/>
      <c r="F80" s="64"/>
      <c r="G80" s="64"/>
      <c r="H80" s="65"/>
    </row>
  </sheetData>
  <mergeCells count="1">
    <mergeCell ref="D80:H80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介護サービス利用料金表 (自立支援)</vt:lpstr>
      <vt:lpstr>介護サービス利用料金表（移動支援）</vt:lpstr>
      <vt:lpstr>費用の計算式ありVer</vt:lpstr>
      <vt:lpstr>old_1</vt:lpstr>
      <vt:lpstr>old_2</vt:lpstr>
      <vt:lpstr>'介護サービス利用料金表 (自立支援)'!Print_Area</vt:lpstr>
      <vt:lpstr>'介護サービス利用料金表（移動支援）'!Print_Area</vt:lpstr>
      <vt:lpstr>費用の計算式ありVer!Print_Area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2012-06-05T07:52:35Z</dcterms:modified>
</cp:coreProperties>
</file>